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2"/>
  </bookViews>
  <sheets>
    <sheet name="Sukanya Samriddhi" sheetId="1" r:id="rId1"/>
    <sheet name="Calculator - Monthly" sheetId="2" r:id="rId2"/>
    <sheet name="Calculator - Yearly" sheetId="3" r:id="rId3"/>
  </sheets>
  <definedNames/>
  <calcPr fullCalcOnLoad="1"/>
</workbook>
</file>

<file path=xl/sharedStrings.xml><?xml version="1.0" encoding="utf-8"?>
<sst xmlns="http://schemas.openxmlformats.org/spreadsheetml/2006/main" count="793" uniqueCount="53">
  <si>
    <t>Year 5</t>
  </si>
  <si>
    <t>Month</t>
  </si>
  <si>
    <t>Deposit</t>
  </si>
  <si>
    <t>Balance</t>
  </si>
  <si>
    <t>Interest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</si>
  <si>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</si>
  <si>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</si>
  <si>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</si>
  <si>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</si>
  <si>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</si>
  <si>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</si>
  <si>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</si>
  <si>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</si>
  <si>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</si>
  <si>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</si>
  <si>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</si>
  <si>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</si>
  <si>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Year End Balance</t>
  </si>
  <si>
    <t>Year 2</t>
  </si>
  <si>
    <t>Year 3</t>
  </si>
  <si>
    <t>Year 4</t>
  </si>
  <si>
    <t>Year 6</t>
  </si>
  <si>
    <t>Year 7</t>
  </si>
  <si>
    <t>Year 8</t>
  </si>
  <si>
    <t>Year 9</t>
  </si>
  <si>
    <t>Year 10</t>
  </si>
  <si>
    <t>Year 11</t>
  </si>
  <si>
    <t>Year 12</t>
  </si>
  <si>
    <t>Year 13</t>
  </si>
  <si>
    <t>Year 14</t>
  </si>
  <si>
    <t>Year 15</t>
  </si>
  <si>
    <t>Year 1</t>
  </si>
  <si>
    <t>Input Parameters</t>
  </si>
  <si>
    <t>Monthly Investment</t>
  </si>
  <si>
    <t>Rate of Interest</t>
  </si>
  <si>
    <t>Sukanya Samriddhi Calculator</t>
  </si>
  <si>
    <t>Maturity Value</t>
  </si>
  <si>
    <t>Output Parameters</t>
  </si>
  <si>
    <t>Year</t>
  </si>
  <si>
    <t>-</t>
  </si>
  <si>
    <t>Year 16</t>
  </si>
  <si>
    <t>Year 17</t>
  </si>
  <si>
    <t>Year 18</t>
  </si>
  <si>
    <t>Year 19</t>
  </si>
  <si>
    <t>Year 20</t>
  </si>
  <si>
    <t>Year 21</t>
  </si>
  <si>
    <t>Yearly Investment</t>
  </si>
  <si>
    <t>visit : www.rajmanglam.com</t>
  </si>
  <si>
    <t xml:space="preserve">Age </t>
  </si>
  <si>
    <t>Cumulative Balance</t>
  </si>
  <si>
    <t>Intrest @9.2%</t>
  </si>
  <si>
    <t>Maturity Amount</t>
  </si>
  <si>
    <t>Sukanya Samriddhi Investment Calculator</t>
  </si>
</sst>
</file>

<file path=xl/styles.xml><?xml version="1.0" encoding="utf-8"?>
<styleSheet xmlns="http://schemas.openxmlformats.org/spreadsheetml/2006/main">
  <numFmts count="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rebuchet MS"/>
      <family val="2"/>
    </font>
    <font>
      <b/>
      <sz val="12"/>
      <color indexed="9"/>
      <name val="Trebuchet MS"/>
      <family val="2"/>
    </font>
    <font>
      <b/>
      <sz val="12"/>
      <color indexed="8"/>
      <name val="Trebuchet MS"/>
      <family val="2"/>
    </font>
    <font>
      <u val="single"/>
      <sz val="11"/>
      <color indexed="30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Trebuchet MS"/>
      <family val="2"/>
    </font>
    <font>
      <b/>
      <sz val="18"/>
      <color indexed="9"/>
      <name val="Trebuchet MS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rebuchet MS"/>
      <family val="2"/>
    </font>
    <font>
      <b/>
      <sz val="11"/>
      <color rgb="FFFF0000"/>
      <name val="Trebuchet MS"/>
      <family val="2"/>
    </font>
    <font>
      <b/>
      <sz val="18"/>
      <color theme="0"/>
      <name val="Trebuchet MS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41" fillId="33" borderId="0" xfId="0" applyFont="1" applyFill="1" applyAlignment="1">
      <alignment/>
    </xf>
    <xf numFmtId="0" fontId="3" fillId="33" borderId="0" xfId="0" applyFont="1" applyFill="1" applyBorder="1" applyAlignment="1">
      <alignment horizontal="center"/>
    </xf>
    <xf numFmtId="10" fontId="41" fillId="33" borderId="0" xfId="0" applyNumberFormat="1" applyFont="1" applyFill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1" fillId="0" borderId="10" xfId="0" applyFont="1" applyBorder="1" applyAlignment="1">
      <alignment/>
    </xf>
    <xf numFmtId="3" fontId="41" fillId="0" borderId="11" xfId="0" applyNumberFormat="1" applyFont="1" applyBorder="1" applyAlignment="1">
      <alignment/>
    </xf>
    <xf numFmtId="3" fontId="41" fillId="0" borderId="12" xfId="0" applyNumberFormat="1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3" fontId="4" fillId="0" borderId="14" xfId="0" applyNumberFormat="1" applyFont="1" applyBorder="1" applyAlignment="1">
      <alignment/>
    </xf>
    <xf numFmtId="3" fontId="41" fillId="0" borderId="15" xfId="0" applyNumberFormat="1" applyFont="1" applyBorder="1" applyAlignment="1">
      <alignment/>
    </xf>
    <xf numFmtId="0" fontId="41" fillId="0" borderId="0" xfId="0" applyFont="1" applyBorder="1" applyAlignment="1">
      <alignment/>
    </xf>
    <xf numFmtId="0" fontId="41" fillId="0" borderId="16" xfId="0" applyFont="1" applyBorder="1" applyAlignment="1">
      <alignment/>
    </xf>
    <xf numFmtId="3" fontId="41" fillId="0" borderId="16" xfId="0" applyNumberFormat="1" applyFont="1" applyBorder="1" applyAlignment="1">
      <alignment/>
    </xf>
    <xf numFmtId="0" fontId="41" fillId="33" borderId="16" xfId="0" applyFont="1" applyFill="1" applyBorder="1" applyAlignment="1">
      <alignment/>
    </xf>
    <xf numFmtId="10" fontId="41" fillId="33" borderId="16" xfId="0" applyNumberFormat="1" applyFont="1" applyFill="1" applyBorder="1" applyAlignment="1">
      <alignment/>
    </xf>
    <xf numFmtId="3" fontId="41" fillId="33" borderId="16" xfId="0" applyNumberFormat="1" applyFont="1" applyFill="1" applyBorder="1" applyAlignment="1">
      <alignment/>
    </xf>
    <xf numFmtId="0" fontId="41" fillId="0" borderId="16" xfId="0" applyFont="1" applyBorder="1" applyAlignment="1">
      <alignment horizontal="center"/>
    </xf>
    <xf numFmtId="0" fontId="3" fillId="34" borderId="17" xfId="0" applyFont="1" applyFill="1" applyBorder="1" applyAlignment="1">
      <alignment horizontal="center"/>
    </xf>
    <xf numFmtId="0" fontId="3" fillId="34" borderId="18" xfId="0" applyFont="1" applyFill="1" applyBorder="1" applyAlignment="1">
      <alignment horizontal="center"/>
    </xf>
    <xf numFmtId="0" fontId="3" fillId="34" borderId="19" xfId="0" applyFont="1" applyFill="1" applyBorder="1" applyAlignment="1">
      <alignment horizontal="center"/>
    </xf>
    <xf numFmtId="0" fontId="33" fillId="0" borderId="20" xfId="52" applyBorder="1" applyAlignment="1" applyProtection="1">
      <alignment horizontal="center"/>
      <protection/>
    </xf>
    <xf numFmtId="0" fontId="0" fillId="0" borderId="20" xfId="0" applyBorder="1" applyAlignment="1">
      <alignment horizontal="center"/>
    </xf>
    <xf numFmtId="0" fontId="33" fillId="0" borderId="17" xfId="52" applyBorder="1" applyAlignment="1" applyProtection="1">
      <alignment horizontal="center"/>
      <protection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3" fillId="34" borderId="16" xfId="0" applyFont="1" applyFill="1" applyBorder="1" applyAlignment="1">
      <alignment horizontal="center"/>
    </xf>
    <xf numFmtId="0" fontId="42" fillId="0" borderId="16" xfId="0" applyFont="1" applyBorder="1" applyAlignment="1">
      <alignment horizontal="center"/>
    </xf>
    <xf numFmtId="0" fontId="42" fillId="0" borderId="16" xfId="0" applyFont="1" applyBorder="1" applyAlignment="1">
      <alignment horizontal="center" wrapText="1"/>
    </xf>
    <xf numFmtId="0" fontId="43" fillId="34" borderId="17" xfId="0" applyFont="1" applyFill="1" applyBorder="1" applyAlignment="1">
      <alignment horizontal="center"/>
    </xf>
    <xf numFmtId="0" fontId="43" fillId="34" borderId="18" xfId="0" applyFont="1" applyFill="1" applyBorder="1" applyAlignment="1">
      <alignment horizontal="center"/>
    </xf>
    <xf numFmtId="0" fontId="43" fillId="34" borderId="19" xfId="0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moneyexcel.com/" TargetMode="External" /><Relationship Id="rId2" Type="http://schemas.openxmlformats.org/officeDocument/2006/relationships/hyperlink" Target="http://moneyexcel.com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I25"/>
  <sheetViews>
    <sheetView zoomScalePageLayoutView="0" workbookViewId="0" topLeftCell="C5">
      <selection activeCell="G15" sqref="G15"/>
    </sheetView>
  </sheetViews>
  <sheetFormatPr defaultColWidth="9.140625" defaultRowHeight="15"/>
  <cols>
    <col min="3" max="3" width="6.421875" style="0" customWidth="1"/>
    <col min="4" max="4" width="11.28125" style="0" bestFit="1" customWidth="1"/>
    <col min="5" max="5" width="12.28125" style="0" customWidth="1"/>
    <col min="6" max="6" width="12.8515625" style="0" bestFit="1" customWidth="1"/>
    <col min="7" max="7" width="12.8515625" style="0" customWidth="1"/>
    <col min="8" max="8" width="12.421875" style="0" bestFit="1" customWidth="1"/>
    <col min="9" max="9" width="11.57421875" style="0" customWidth="1"/>
  </cols>
  <sheetData>
    <row r="1" spans="3:9" ht="15.75" thickBot="1">
      <c r="C1" s="24" t="s">
        <v>47</v>
      </c>
      <c r="D1" s="25"/>
      <c r="E1" s="25"/>
      <c r="F1" s="25"/>
      <c r="G1" s="25"/>
      <c r="H1" s="25"/>
      <c r="I1" s="25"/>
    </row>
    <row r="2" spans="3:9" ht="24.75" customHeight="1" thickBot="1">
      <c r="C2" s="35" t="s">
        <v>52</v>
      </c>
      <c r="D2" s="36"/>
      <c r="E2" s="36"/>
      <c r="F2" s="36"/>
      <c r="G2" s="36"/>
      <c r="H2" s="36"/>
      <c r="I2" s="37"/>
    </row>
    <row r="3" spans="3:9" ht="39.75" customHeight="1" thickBot="1">
      <c r="C3" s="33" t="s">
        <v>38</v>
      </c>
      <c r="D3" s="34" t="s">
        <v>48</v>
      </c>
      <c r="E3" s="34" t="s">
        <v>49</v>
      </c>
      <c r="F3" s="34" t="s">
        <v>33</v>
      </c>
      <c r="G3" s="34" t="s">
        <v>46</v>
      </c>
      <c r="H3" s="34" t="s">
        <v>50</v>
      </c>
      <c r="I3" s="34" t="s">
        <v>51</v>
      </c>
    </row>
    <row r="4" spans="3:9" ht="17.25" thickBot="1">
      <c r="C4" s="15">
        <v>2015</v>
      </c>
      <c r="D4" s="20">
        <v>1</v>
      </c>
      <c r="E4" s="15" t="s">
        <v>39</v>
      </c>
      <c r="F4" s="15">
        <f>'Calculator - Monthly'!D4</f>
        <v>5000</v>
      </c>
      <c r="G4" s="16">
        <f>F4*12</f>
        <v>60000</v>
      </c>
      <c r="H4" s="16">
        <f>'Calculator - Monthly'!I20</f>
        <v>2990</v>
      </c>
      <c r="I4" s="16">
        <f>'Calculator - Monthly'!H20</f>
        <v>62990</v>
      </c>
    </row>
    <row r="5" spans="3:9" ht="17.25" thickBot="1">
      <c r="C5" s="15">
        <f>C4+1</f>
        <v>2016</v>
      </c>
      <c r="D5" s="20">
        <f>D4+1</f>
        <v>2</v>
      </c>
      <c r="E5" s="16">
        <f>I4</f>
        <v>62990</v>
      </c>
      <c r="F5" s="15">
        <f>'Calculator - Monthly'!D4</f>
        <v>5000</v>
      </c>
      <c r="G5" s="16">
        <f aca="true" t="shared" si="0" ref="G5:G17">F5*12</f>
        <v>60000</v>
      </c>
      <c r="H5" s="16">
        <f>'Calculator - Monthly'!I36</f>
        <v>8785.080000000002</v>
      </c>
      <c r="I5" s="16">
        <f>'Calculator - Monthly'!H36</f>
        <v>131775.08000000002</v>
      </c>
    </row>
    <row r="6" spans="3:9" ht="17.25" thickBot="1">
      <c r="C6" s="15">
        <f aca="true" t="shared" si="1" ref="C6:C24">C5+1</f>
        <v>2017</v>
      </c>
      <c r="D6" s="20">
        <f aca="true" t="shared" si="2" ref="D6:D24">D5+1</f>
        <v>3</v>
      </c>
      <c r="E6" s="16">
        <f>I5</f>
        <v>131775.08000000002</v>
      </c>
      <c r="F6" s="15">
        <f>'Calculator - Monthly'!D4</f>
        <v>5000</v>
      </c>
      <c r="G6" s="16">
        <f t="shared" si="0"/>
        <v>60000</v>
      </c>
      <c r="H6" s="16">
        <f>'Calculator - Monthly'!I52</f>
        <v>15113.30736</v>
      </c>
      <c r="I6" s="16">
        <f>'Calculator - Monthly'!H52</f>
        <v>206888.38736000002</v>
      </c>
    </row>
    <row r="7" spans="3:9" ht="17.25" thickBot="1">
      <c r="C7" s="15">
        <f t="shared" si="1"/>
        <v>2018</v>
      </c>
      <c r="D7" s="20">
        <f t="shared" si="2"/>
        <v>4</v>
      </c>
      <c r="E7" s="16">
        <f aca="true" t="shared" si="3" ref="E7:E24">I6</f>
        <v>206888.38736000002</v>
      </c>
      <c r="F7" s="15">
        <f>'Calculator - Monthly'!D4</f>
        <v>5000</v>
      </c>
      <c r="G7" s="16">
        <f t="shared" si="0"/>
        <v>60000</v>
      </c>
      <c r="H7" s="16">
        <f>'Calculator - Monthly'!I68</f>
        <v>22023.731637120003</v>
      </c>
      <c r="I7" s="16">
        <f>'Calculator - Monthly'!H68</f>
        <v>288912.11899712007</v>
      </c>
    </row>
    <row r="8" spans="3:9" ht="17.25" thickBot="1">
      <c r="C8" s="15">
        <f t="shared" si="1"/>
        <v>2019</v>
      </c>
      <c r="D8" s="20">
        <f t="shared" si="2"/>
        <v>5</v>
      </c>
      <c r="E8" s="16">
        <f t="shared" si="3"/>
        <v>288912.11899712007</v>
      </c>
      <c r="F8" s="15">
        <f>'Calculator - Monthly'!D4</f>
        <v>5000</v>
      </c>
      <c r="G8" s="16">
        <f t="shared" si="0"/>
        <v>60000</v>
      </c>
      <c r="H8" s="16">
        <f>'Calculator - Monthly'!I84</f>
        <v>29569.914947735044</v>
      </c>
      <c r="I8" s="16">
        <f>'Calculator - Monthly'!H84</f>
        <v>378482.0339448551</v>
      </c>
    </row>
    <row r="9" spans="3:9" ht="17.25" thickBot="1">
      <c r="C9" s="15">
        <f t="shared" si="1"/>
        <v>2020</v>
      </c>
      <c r="D9" s="20">
        <f t="shared" si="2"/>
        <v>6</v>
      </c>
      <c r="E9" s="16">
        <f t="shared" si="3"/>
        <v>378482.0339448551</v>
      </c>
      <c r="F9" s="15">
        <f>'Calculator - Monthly'!D4</f>
        <v>5000</v>
      </c>
      <c r="G9" s="16">
        <f t="shared" si="0"/>
        <v>60000</v>
      </c>
      <c r="H9" s="16">
        <f>'Calculator - Monthly'!I100</f>
        <v>37810.347122926665</v>
      </c>
      <c r="I9" s="16">
        <f>'Calculator - Monthly'!H100</f>
        <v>476292.38106778177</v>
      </c>
    </row>
    <row r="10" spans="3:9" ht="17.25" thickBot="1">
      <c r="C10" s="15">
        <f t="shared" si="1"/>
        <v>2021</v>
      </c>
      <c r="D10" s="20">
        <f t="shared" si="2"/>
        <v>7</v>
      </c>
      <c r="E10" s="16">
        <f t="shared" si="3"/>
        <v>476292.38106778177</v>
      </c>
      <c r="F10" s="15">
        <f>'Calculator - Monthly'!D4</f>
        <v>5000</v>
      </c>
      <c r="G10" s="16">
        <f t="shared" si="0"/>
        <v>60000</v>
      </c>
      <c r="H10" s="16">
        <f>'Calculator - Monthly'!I116</f>
        <v>46808.899058235926</v>
      </c>
      <c r="I10" s="16">
        <f>'Calculator - Monthly'!H116</f>
        <v>583101.2801260176</v>
      </c>
    </row>
    <row r="11" spans="3:9" ht="17.25" thickBot="1">
      <c r="C11" s="15">
        <f t="shared" si="1"/>
        <v>2022</v>
      </c>
      <c r="D11" s="20">
        <f t="shared" si="2"/>
        <v>8</v>
      </c>
      <c r="E11" s="16">
        <f t="shared" si="3"/>
        <v>583101.2801260176</v>
      </c>
      <c r="F11" s="15">
        <f>'Calculator - Monthly'!D4</f>
        <v>5000</v>
      </c>
      <c r="G11" s="16">
        <f t="shared" si="0"/>
        <v>60000</v>
      </c>
      <c r="H11" s="16">
        <f>'Calculator - Monthly'!I132</f>
        <v>56635.317771593625</v>
      </c>
      <c r="I11" s="16">
        <f>'Calculator - Monthly'!H132</f>
        <v>699736.5978976112</v>
      </c>
    </row>
    <row r="12" spans="3:9" ht="17.25" thickBot="1">
      <c r="C12" s="15">
        <f t="shared" si="1"/>
        <v>2023</v>
      </c>
      <c r="D12" s="20">
        <f t="shared" si="2"/>
        <v>9</v>
      </c>
      <c r="E12" s="16">
        <f t="shared" si="3"/>
        <v>699736.5978976112</v>
      </c>
      <c r="F12" s="15">
        <f>'Calculator - Monthly'!D4</f>
        <v>5000</v>
      </c>
      <c r="G12" s="16">
        <f t="shared" si="0"/>
        <v>60000</v>
      </c>
      <c r="H12" s="16">
        <f>'Calculator - Monthly'!I148</f>
        <v>67365.76700658022</v>
      </c>
      <c r="I12" s="16">
        <f>'Calculator - Monthly'!H148</f>
        <v>827102.3649041915</v>
      </c>
    </row>
    <row r="13" spans="3:9" ht="17.25" thickBot="1">
      <c r="C13" s="15">
        <f t="shared" si="1"/>
        <v>2024</v>
      </c>
      <c r="D13" s="20">
        <f t="shared" si="2"/>
        <v>10</v>
      </c>
      <c r="E13" s="16">
        <f t="shared" si="3"/>
        <v>827102.3649041915</v>
      </c>
      <c r="F13" s="15">
        <f>'Calculator - Monthly'!D4</f>
        <v>5000</v>
      </c>
      <c r="G13" s="16">
        <f t="shared" si="0"/>
        <v>60000</v>
      </c>
      <c r="H13" s="16">
        <f>'Calculator - Monthly'!I164</f>
        <v>79083.41757118562</v>
      </c>
      <c r="I13" s="16">
        <f>'Calculator - Monthly'!H164</f>
        <v>966185.7824753771</v>
      </c>
    </row>
    <row r="14" spans="3:9" ht="17.25" thickBot="1">
      <c r="C14" s="15">
        <f t="shared" si="1"/>
        <v>2025</v>
      </c>
      <c r="D14" s="20">
        <f t="shared" si="2"/>
        <v>11</v>
      </c>
      <c r="E14" s="16">
        <f t="shared" si="3"/>
        <v>966185.7824753771</v>
      </c>
      <c r="F14" s="15">
        <f>'Calculator - Monthly'!D4</f>
        <v>5000</v>
      </c>
      <c r="G14" s="16">
        <f t="shared" si="0"/>
        <v>60000</v>
      </c>
      <c r="H14" s="16">
        <f>'Calculator - Monthly'!I180</f>
        <v>91879.09198773469</v>
      </c>
      <c r="I14" s="16">
        <f>'Calculator - Monthly'!H180</f>
        <v>1118064.8744631119</v>
      </c>
    </row>
    <row r="15" spans="3:9" ht="17.25" thickBot="1">
      <c r="C15" s="15">
        <f t="shared" si="1"/>
        <v>2026</v>
      </c>
      <c r="D15" s="20">
        <f t="shared" si="2"/>
        <v>12</v>
      </c>
      <c r="E15" s="16">
        <f t="shared" si="3"/>
        <v>1118064.8744631119</v>
      </c>
      <c r="F15" s="15">
        <f>'Calculator - Monthly'!D4</f>
        <v>5000</v>
      </c>
      <c r="G15" s="16">
        <f t="shared" si="0"/>
        <v>60000</v>
      </c>
      <c r="H15" s="16">
        <f>'Calculator - Monthly'!I196</f>
        <v>105851.96845060629</v>
      </c>
      <c r="I15" s="16">
        <f>'Calculator - Monthly'!H196</f>
        <v>1283916.8429137182</v>
      </c>
    </row>
    <row r="16" spans="3:9" ht="17.25" thickBot="1">
      <c r="C16" s="15">
        <f t="shared" si="1"/>
        <v>2027</v>
      </c>
      <c r="D16" s="20">
        <f t="shared" si="2"/>
        <v>13</v>
      </c>
      <c r="E16" s="16">
        <f t="shared" si="3"/>
        <v>1283916.8429137182</v>
      </c>
      <c r="F16" s="15">
        <f>'Calculator - Monthly'!D4</f>
        <v>5000</v>
      </c>
      <c r="G16" s="16">
        <f t="shared" si="0"/>
        <v>60000</v>
      </c>
      <c r="H16" s="16">
        <f>'Calculator - Monthly'!I212</f>
        <v>121110.34954806208</v>
      </c>
      <c r="I16" s="16">
        <f>'Calculator - Monthly'!H212</f>
        <v>1465027.1924617803</v>
      </c>
    </row>
    <row r="17" spans="3:9" ht="17.25" thickBot="1">
      <c r="C17" s="15">
        <f t="shared" si="1"/>
        <v>2028</v>
      </c>
      <c r="D17" s="20">
        <f t="shared" si="2"/>
        <v>14</v>
      </c>
      <c r="E17" s="16">
        <f t="shared" si="3"/>
        <v>1465027.1924617803</v>
      </c>
      <c r="F17" s="15">
        <f>'Calculator - Monthly'!D4</f>
        <v>5000</v>
      </c>
      <c r="G17" s="16">
        <f t="shared" si="0"/>
        <v>60000</v>
      </c>
      <c r="H17" s="16">
        <f>'Calculator - Monthly'!I228</f>
        <v>137772.50170648377</v>
      </c>
      <c r="I17" s="16">
        <f>'Calculator - Monthly'!H228</f>
        <v>1662799.694168264</v>
      </c>
    </row>
    <row r="18" spans="3:9" ht="17.25" thickBot="1">
      <c r="C18" s="15">
        <f t="shared" si="1"/>
        <v>2029</v>
      </c>
      <c r="D18" s="20">
        <f t="shared" si="2"/>
        <v>15</v>
      </c>
      <c r="E18" s="16">
        <f t="shared" si="3"/>
        <v>1662799.694168264</v>
      </c>
      <c r="F18" s="20" t="s">
        <v>39</v>
      </c>
      <c r="G18" s="20" t="s">
        <v>39</v>
      </c>
      <c r="H18" s="16">
        <f>'Calculator - Monthly'!I244</f>
        <v>152977.57186348032</v>
      </c>
      <c r="I18" s="16">
        <f>'Calculator - Monthly'!H244</f>
        <v>1815777.2660317444</v>
      </c>
    </row>
    <row r="19" spans="3:9" ht="17.25" thickBot="1">
      <c r="C19" s="15">
        <f t="shared" si="1"/>
        <v>2030</v>
      </c>
      <c r="D19" s="20">
        <f t="shared" si="2"/>
        <v>16</v>
      </c>
      <c r="E19" s="16">
        <f t="shared" si="3"/>
        <v>1815777.2660317444</v>
      </c>
      <c r="F19" s="20" t="s">
        <v>39</v>
      </c>
      <c r="G19" s="20" t="s">
        <v>39</v>
      </c>
      <c r="H19" s="16">
        <f>'Calculator - Monthly'!I260</f>
        <v>167051.50847492044</v>
      </c>
      <c r="I19" s="16">
        <f>'Calculator - Monthly'!H260</f>
        <v>1982828.7745066648</v>
      </c>
    </row>
    <row r="20" spans="3:9" ht="17.25" thickBot="1">
      <c r="C20" s="15">
        <f t="shared" si="1"/>
        <v>2031</v>
      </c>
      <c r="D20" s="20">
        <f t="shared" si="2"/>
        <v>17</v>
      </c>
      <c r="E20" s="16">
        <f t="shared" si="3"/>
        <v>1982828.7745066648</v>
      </c>
      <c r="F20" s="20" t="s">
        <v>39</v>
      </c>
      <c r="G20" s="20" t="s">
        <v>39</v>
      </c>
      <c r="H20" s="16">
        <f>'Calculator - Monthly'!I276</f>
        <v>182420.24725461312</v>
      </c>
      <c r="I20" s="16">
        <f>'Calculator - Monthly'!H276</f>
        <v>2165249.021761278</v>
      </c>
    </row>
    <row r="21" spans="3:9" ht="17.25" thickBot="1">
      <c r="C21" s="15">
        <f t="shared" si="1"/>
        <v>2032</v>
      </c>
      <c r="D21" s="20">
        <f t="shared" si="2"/>
        <v>18</v>
      </c>
      <c r="E21" s="16">
        <f t="shared" si="3"/>
        <v>2165249.021761278</v>
      </c>
      <c r="F21" s="20" t="s">
        <v>39</v>
      </c>
      <c r="G21" s="20" t="s">
        <v>39</v>
      </c>
      <c r="H21" s="16">
        <f>'Calculator - Monthly'!I292</f>
        <v>199202.91000203753</v>
      </c>
      <c r="I21" s="16">
        <f>'Calculator - Monthly'!H292</f>
        <v>2364451.9317633156</v>
      </c>
    </row>
    <row r="22" spans="3:9" ht="17.25" thickBot="1">
      <c r="C22" s="15">
        <f t="shared" si="1"/>
        <v>2033</v>
      </c>
      <c r="D22" s="20">
        <f>D21+1</f>
        <v>19</v>
      </c>
      <c r="E22" s="16">
        <f t="shared" si="3"/>
        <v>2364451.9317633156</v>
      </c>
      <c r="F22" s="20" t="s">
        <v>39</v>
      </c>
      <c r="G22" s="20" t="s">
        <v>39</v>
      </c>
      <c r="H22" s="16">
        <f>'Calculator - Monthly'!I308</f>
        <v>217529.57772222508</v>
      </c>
      <c r="I22" s="16">
        <f>'Calculator - Monthly'!H308</f>
        <v>2581981.5094855404</v>
      </c>
    </row>
    <row r="23" spans="3:9" ht="17.25" thickBot="1">
      <c r="C23" s="15">
        <f t="shared" si="1"/>
        <v>2034</v>
      </c>
      <c r="D23" s="20">
        <f t="shared" si="2"/>
        <v>20</v>
      </c>
      <c r="E23" s="16">
        <f t="shared" si="3"/>
        <v>2581981.5094855404</v>
      </c>
      <c r="F23" s="20" t="s">
        <v>39</v>
      </c>
      <c r="G23" s="20" t="s">
        <v>39</v>
      </c>
      <c r="H23" s="16">
        <f>'Calculator - Monthly'!I324</f>
        <v>237542.29887266978</v>
      </c>
      <c r="I23" s="16">
        <f>'Calculator - Monthly'!H324</f>
        <v>2819523.80835821</v>
      </c>
    </row>
    <row r="24" spans="3:9" ht="17.25" thickBot="1">
      <c r="C24" s="15">
        <f t="shared" si="1"/>
        <v>2035</v>
      </c>
      <c r="D24" s="20">
        <f t="shared" si="2"/>
        <v>21</v>
      </c>
      <c r="E24" s="16">
        <f t="shared" si="3"/>
        <v>2819523.80835821</v>
      </c>
      <c r="F24" s="20" t="s">
        <v>39</v>
      </c>
      <c r="G24" s="20" t="s">
        <v>39</v>
      </c>
      <c r="H24" s="16">
        <f>'Calculator - Monthly'!I340</f>
        <v>259396.19036895537</v>
      </c>
      <c r="I24" s="16">
        <f>'Calculator - Monthly'!H340</f>
        <v>3078919.9987271656</v>
      </c>
    </row>
    <row r="25" spans="3:9" ht="15.75" thickBot="1">
      <c r="C25" s="26" t="s">
        <v>47</v>
      </c>
      <c r="D25" s="27"/>
      <c r="E25" s="27"/>
      <c r="F25" s="27"/>
      <c r="G25" s="27"/>
      <c r="H25" s="27"/>
      <c r="I25" s="28"/>
    </row>
  </sheetData>
  <sheetProtection password="DDA7" sheet="1" objects="1" scenarios="1"/>
  <mergeCells count="3">
    <mergeCell ref="C2:I2"/>
    <mergeCell ref="C1:I1"/>
    <mergeCell ref="C25:I25"/>
  </mergeCells>
  <hyperlinks>
    <hyperlink ref="C1" r:id="rId1" display="http://moneyexcel.com"/>
    <hyperlink ref="C25" r:id="rId2" display="http://moneyexcel.com"/>
  </hyperlinks>
  <printOptions/>
  <pageMargins left="0.7" right="0.7" top="0.75" bottom="0.75" header="0.3" footer="0.3"/>
  <pageSetup horizontalDpi="600" verticalDpi="6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B2:L340"/>
  <sheetViews>
    <sheetView zoomScalePageLayoutView="0" workbookViewId="0" topLeftCell="A1">
      <selection activeCell="D7" sqref="D7"/>
    </sheetView>
  </sheetViews>
  <sheetFormatPr defaultColWidth="9.140625" defaultRowHeight="15"/>
  <cols>
    <col min="1" max="2" width="9.140625" style="1" customWidth="1"/>
    <col min="3" max="3" width="10.7109375" style="1" customWidth="1"/>
    <col min="4" max="4" width="9.28125" style="1" bestFit="1" customWidth="1"/>
    <col min="5" max="6" width="9.140625" style="1" customWidth="1"/>
    <col min="7" max="7" width="11.421875" style="1" customWidth="1"/>
    <col min="8" max="8" width="12.00390625" style="1" bestFit="1" customWidth="1"/>
    <col min="9" max="9" width="11.8515625" style="1" bestFit="1" customWidth="1"/>
    <col min="10" max="10" width="9.140625" style="1" customWidth="1"/>
    <col min="11" max="11" width="17.421875" style="1" customWidth="1"/>
    <col min="12" max="12" width="11.421875" style="1" customWidth="1"/>
    <col min="13" max="16384" width="9.140625" style="1" customWidth="1"/>
  </cols>
  <sheetData>
    <row r="1" ht="17.25" thickBot="1"/>
    <row r="2" spans="2:12" ht="18.75" thickBot="1">
      <c r="B2" s="32" t="s">
        <v>32</v>
      </c>
      <c r="C2" s="32"/>
      <c r="D2" s="32"/>
      <c r="E2" s="2"/>
      <c r="K2" s="32" t="s">
        <v>37</v>
      </c>
      <c r="L2" s="32"/>
    </row>
    <row r="3" spans="2:12" ht="18.75" thickBot="1">
      <c r="B3" s="17" t="s">
        <v>34</v>
      </c>
      <c r="C3" s="17"/>
      <c r="D3" s="18">
        <v>0.092</v>
      </c>
      <c r="E3" s="3"/>
      <c r="F3" s="21" t="s">
        <v>35</v>
      </c>
      <c r="G3" s="22"/>
      <c r="H3" s="22"/>
      <c r="I3" s="23"/>
      <c r="K3" s="17" t="s">
        <v>36</v>
      </c>
      <c r="L3" s="19">
        <f>H340</f>
        <v>3078919.9987271656</v>
      </c>
    </row>
    <row r="4" spans="2:4" ht="17.25" thickBot="1">
      <c r="B4" s="17" t="s">
        <v>33</v>
      </c>
      <c r="C4" s="17"/>
      <c r="D4" s="17">
        <v>5000</v>
      </c>
    </row>
    <row r="6" spans="6:9" ht="18">
      <c r="F6" s="29" t="s">
        <v>31</v>
      </c>
      <c r="G6" s="30"/>
      <c r="H6" s="30"/>
      <c r="I6" s="31"/>
    </row>
    <row r="7" spans="6:9" ht="18">
      <c r="F7" s="4" t="s">
        <v>1</v>
      </c>
      <c r="G7" s="5" t="s">
        <v>2</v>
      </c>
      <c r="H7" s="5" t="s">
        <v>3</v>
      </c>
      <c r="I7" s="6" t="s">
        <v>4</v>
      </c>
    </row>
    <row r="8" spans="6:9" ht="16.5">
      <c r="F8" s="7" t="s">
        <v>5</v>
      </c>
      <c r="G8" s="8">
        <f>D4</f>
        <v>5000</v>
      </c>
      <c r="H8" s="8">
        <f>G8</f>
        <v>5000</v>
      </c>
      <c r="I8" s="9">
        <f>H8*D3/12</f>
        <v>38.333333333333336</v>
      </c>
    </row>
    <row r="9" spans="6:9" ht="16.5">
      <c r="F9" s="7" t="s">
        <v>6</v>
      </c>
      <c r="G9" s="8">
        <f>D4</f>
        <v>5000</v>
      </c>
      <c r="H9" s="8">
        <f>G9+H8</f>
        <v>10000</v>
      </c>
      <c r="I9" s="9">
        <f>H9*D3/12</f>
        <v>76.66666666666667</v>
      </c>
    </row>
    <row r="10" spans="6:9" ht="16.5">
      <c r="F10" s="7" t="s">
        <v>7</v>
      </c>
      <c r="G10" s="8">
        <f>D4</f>
        <v>5000</v>
      </c>
      <c r="H10" s="8">
        <f aca="true" t="shared" si="0" ref="H10:H19">G10+H9</f>
        <v>15000</v>
      </c>
      <c r="I10" s="9">
        <f>H10*D3/12</f>
        <v>115</v>
      </c>
    </row>
    <row r="11" spans="6:9" ht="16.5">
      <c r="F11" s="7" t="s">
        <v>8</v>
      </c>
      <c r="G11" s="8">
        <f>D4</f>
        <v>5000</v>
      </c>
      <c r="H11" s="8">
        <f t="shared" si="0"/>
        <v>20000</v>
      </c>
      <c r="I11" s="9">
        <f>H11*D3/12</f>
        <v>153.33333333333334</v>
      </c>
    </row>
    <row r="12" spans="6:9" ht="16.5">
      <c r="F12" s="7" t="s">
        <v>9</v>
      </c>
      <c r="G12" s="8">
        <f>D4</f>
        <v>5000</v>
      </c>
      <c r="H12" s="8">
        <f t="shared" si="0"/>
        <v>25000</v>
      </c>
      <c r="I12" s="9">
        <f>H12*D3/12</f>
        <v>191.66666666666666</v>
      </c>
    </row>
    <row r="13" spans="6:9" ht="16.5">
      <c r="F13" s="7" t="s">
        <v>10</v>
      </c>
      <c r="G13" s="8">
        <f>D4</f>
        <v>5000</v>
      </c>
      <c r="H13" s="8">
        <f t="shared" si="0"/>
        <v>30000</v>
      </c>
      <c r="I13" s="9">
        <f>H13*D3/12</f>
        <v>230</v>
      </c>
    </row>
    <row r="14" spans="6:9" ht="16.5">
      <c r="F14" s="7" t="s">
        <v>11</v>
      </c>
      <c r="G14" s="8">
        <f>D4</f>
        <v>5000</v>
      </c>
      <c r="H14" s="8">
        <f t="shared" si="0"/>
        <v>35000</v>
      </c>
      <c r="I14" s="9">
        <f>H14*D3/12</f>
        <v>268.3333333333333</v>
      </c>
    </row>
    <row r="15" spans="6:9" ht="16.5">
      <c r="F15" s="7" t="s">
        <v>12</v>
      </c>
      <c r="G15" s="8">
        <f>D4</f>
        <v>5000</v>
      </c>
      <c r="H15" s="8">
        <f t="shared" si="0"/>
        <v>40000</v>
      </c>
      <c r="I15" s="9">
        <f>H15*D3/12</f>
        <v>306.6666666666667</v>
      </c>
    </row>
    <row r="16" spans="6:9" ht="16.5">
      <c r="F16" s="7" t="s">
        <v>13</v>
      </c>
      <c r="G16" s="8">
        <f>D4</f>
        <v>5000</v>
      </c>
      <c r="H16" s="8">
        <f t="shared" si="0"/>
        <v>45000</v>
      </c>
      <c r="I16" s="9">
        <f>H16*D3/12</f>
        <v>345</v>
      </c>
    </row>
    <row r="17" spans="6:9" ht="16.5">
      <c r="F17" s="7" t="s">
        <v>14</v>
      </c>
      <c r="G17" s="8">
        <f>D4</f>
        <v>5000</v>
      </c>
      <c r="H17" s="8">
        <f t="shared" si="0"/>
        <v>50000</v>
      </c>
      <c r="I17" s="9">
        <f>H17*D3/12</f>
        <v>383.3333333333333</v>
      </c>
    </row>
    <row r="18" spans="6:9" ht="16.5">
      <c r="F18" s="7" t="s">
        <v>15</v>
      </c>
      <c r="G18" s="8">
        <f>D4</f>
        <v>5000</v>
      </c>
      <c r="H18" s="8">
        <f t="shared" si="0"/>
        <v>55000</v>
      </c>
      <c r="I18" s="9">
        <f>H18*D3/12</f>
        <v>421.6666666666667</v>
      </c>
    </row>
    <row r="19" spans="6:9" ht="16.5">
      <c r="F19" s="7" t="s">
        <v>16</v>
      </c>
      <c r="G19" s="8">
        <f>D4</f>
        <v>5000</v>
      </c>
      <c r="H19" s="8">
        <f t="shared" si="0"/>
        <v>60000</v>
      </c>
      <c r="I19" s="9">
        <f>H19*D3/12</f>
        <v>460</v>
      </c>
    </row>
    <row r="20" spans="6:9" ht="18">
      <c r="F20" s="10" t="s">
        <v>17</v>
      </c>
      <c r="G20" s="11"/>
      <c r="H20" s="12">
        <f>H19+SUM(I8:I19)</f>
        <v>62990</v>
      </c>
      <c r="I20" s="13">
        <f>SUM(I8:I19)</f>
        <v>2990</v>
      </c>
    </row>
    <row r="21" spans="6:9" ht="16.5">
      <c r="F21" s="14"/>
      <c r="G21" s="14"/>
      <c r="H21" s="14"/>
      <c r="I21" s="14"/>
    </row>
    <row r="22" spans="6:9" ht="18">
      <c r="F22" s="29" t="s">
        <v>18</v>
      </c>
      <c r="G22" s="30"/>
      <c r="H22" s="30"/>
      <c r="I22" s="31"/>
    </row>
    <row r="23" spans="6:9" ht="18">
      <c r="F23" s="4" t="s">
        <v>1</v>
      </c>
      <c r="G23" s="5" t="s">
        <v>2</v>
      </c>
      <c r="H23" s="5" t="s">
        <v>3</v>
      </c>
      <c r="I23" s="6" t="s">
        <v>4</v>
      </c>
    </row>
    <row r="24" spans="6:9" ht="16.5">
      <c r="F24" s="7" t="s">
        <v>5</v>
      </c>
      <c r="G24" s="8">
        <f>D4</f>
        <v>5000</v>
      </c>
      <c r="H24" s="8">
        <f>H20+G24</f>
        <v>67990</v>
      </c>
      <c r="I24" s="9">
        <f>H24*D3/12</f>
        <v>521.2566666666667</v>
      </c>
    </row>
    <row r="25" spans="6:9" ht="16.5">
      <c r="F25" s="7" t="s">
        <v>6</v>
      </c>
      <c r="G25" s="8">
        <f>D4</f>
        <v>5000</v>
      </c>
      <c r="H25" s="8">
        <f>G25+H24</f>
        <v>72990</v>
      </c>
      <c r="I25" s="9">
        <f>H25*D3/12</f>
        <v>559.59</v>
      </c>
    </row>
    <row r="26" spans="6:9" ht="16.5">
      <c r="F26" s="7" t="s">
        <v>7</v>
      </c>
      <c r="G26" s="8">
        <f>D4</f>
        <v>5000</v>
      </c>
      <c r="H26" s="8">
        <f>G26+H25</f>
        <v>77990</v>
      </c>
      <c r="I26" s="9">
        <f>H26*D3/12</f>
        <v>597.9233333333333</v>
      </c>
    </row>
    <row r="27" spans="6:9" ht="16.5">
      <c r="F27" s="7" t="s">
        <v>8</v>
      </c>
      <c r="G27" s="8">
        <f>D4</f>
        <v>5000</v>
      </c>
      <c r="H27" s="8">
        <f aca="true" t="shared" si="1" ref="H27:H35">G27+H26</f>
        <v>82990</v>
      </c>
      <c r="I27" s="9">
        <f>H27*D3/12</f>
        <v>636.2566666666667</v>
      </c>
    </row>
    <row r="28" spans="6:9" ht="16.5">
      <c r="F28" s="7" t="s">
        <v>9</v>
      </c>
      <c r="G28" s="8">
        <f>D4</f>
        <v>5000</v>
      </c>
      <c r="H28" s="8">
        <f t="shared" si="1"/>
        <v>87990</v>
      </c>
      <c r="I28" s="9">
        <f>H28*D3/12</f>
        <v>674.59</v>
      </c>
    </row>
    <row r="29" spans="6:9" ht="16.5">
      <c r="F29" s="7" t="s">
        <v>10</v>
      </c>
      <c r="G29" s="8">
        <f>D4</f>
        <v>5000</v>
      </c>
      <c r="H29" s="8">
        <f t="shared" si="1"/>
        <v>92990</v>
      </c>
      <c r="I29" s="9">
        <f>H29*D3/12</f>
        <v>712.9233333333333</v>
      </c>
    </row>
    <row r="30" spans="6:9" ht="16.5">
      <c r="F30" s="7" t="s">
        <v>11</v>
      </c>
      <c r="G30" s="8">
        <f>D4</f>
        <v>5000</v>
      </c>
      <c r="H30" s="8">
        <f t="shared" si="1"/>
        <v>97990</v>
      </c>
      <c r="I30" s="9">
        <f>H30*D3/12</f>
        <v>751.2566666666667</v>
      </c>
    </row>
    <row r="31" spans="6:9" ht="16.5">
      <c r="F31" s="7" t="s">
        <v>12</v>
      </c>
      <c r="G31" s="8">
        <f>D4</f>
        <v>5000</v>
      </c>
      <c r="H31" s="8">
        <f t="shared" si="1"/>
        <v>102990</v>
      </c>
      <c r="I31" s="9">
        <f>H31*D3/12</f>
        <v>789.59</v>
      </c>
    </row>
    <row r="32" spans="6:9" ht="16.5">
      <c r="F32" s="7" t="s">
        <v>13</v>
      </c>
      <c r="G32" s="8">
        <f>D4</f>
        <v>5000</v>
      </c>
      <c r="H32" s="8">
        <f t="shared" si="1"/>
        <v>107990</v>
      </c>
      <c r="I32" s="9">
        <f>H32*D3/12</f>
        <v>827.9233333333333</v>
      </c>
    </row>
    <row r="33" spans="6:9" ht="16.5">
      <c r="F33" s="7" t="s">
        <v>14</v>
      </c>
      <c r="G33" s="8">
        <f>D4</f>
        <v>5000</v>
      </c>
      <c r="H33" s="8">
        <f t="shared" si="1"/>
        <v>112990</v>
      </c>
      <c r="I33" s="9">
        <f>H33*D3/12</f>
        <v>866.2566666666667</v>
      </c>
    </row>
    <row r="34" spans="6:9" ht="16.5">
      <c r="F34" s="7" t="s">
        <v>15</v>
      </c>
      <c r="G34" s="8">
        <f>D4</f>
        <v>5000</v>
      </c>
      <c r="H34" s="8">
        <f t="shared" si="1"/>
        <v>117990</v>
      </c>
      <c r="I34" s="9">
        <f>H34*D3/12</f>
        <v>904.59</v>
      </c>
    </row>
    <row r="35" spans="6:9" ht="16.5">
      <c r="F35" s="7" t="s">
        <v>16</v>
      </c>
      <c r="G35" s="8">
        <f>D4</f>
        <v>5000</v>
      </c>
      <c r="H35" s="8">
        <f t="shared" si="1"/>
        <v>122990</v>
      </c>
      <c r="I35" s="9">
        <f>H35*D3/12</f>
        <v>942.9233333333333</v>
      </c>
    </row>
    <row r="36" spans="6:9" ht="18">
      <c r="F36" s="10" t="s">
        <v>17</v>
      </c>
      <c r="G36" s="12"/>
      <c r="H36" s="12">
        <f>H35+SUM(I24:I35)</f>
        <v>131775.08000000002</v>
      </c>
      <c r="I36" s="13">
        <f>SUM(I24:I35)</f>
        <v>8785.080000000002</v>
      </c>
    </row>
    <row r="37" spans="6:9" ht="16.5">
      <c r="F37" s="14"/>
      <c r="G37" s="14"/>
      <c r="H37" s="14"/>
      <c r="I37" s="14"/>
    </row>
    <row r="38" spans="6:9" ht="18">
      <c r="F38" s="29" t="s">
        <v>19</v>
      </c>
      <c r="G38" s="30"/>
      <c r="H38" s="30"/>
      <c r="I38" s="31"/>
    </row>
    <row r="39" spans="6:9" ht="18">
      <c r="F39" s="4" t="s">
        <v>1</v>
      </c>
      <c r="G39" s="5" t="s">
        <v>2</v>
      </c>
      <c r="H39" s="5" t="s">
        <v>3</v>
      </c>
      <c r="I39" s="6" t="s">
        <v>4</v>
      </c>
    </row>
    <row r="40" spans="6:9" ht="16.5">
      <c r="F40" s="7" t="s">
        <v>5</v>
      </c>
      <c r="G40" s="8">
        <f>D4</f>
        <v>5000</v>
      </c>
      <c r="H40" s="8">
        <f>H36+G40</f>
        <v>136775.08000000002</v>
      </c>
      <c r="I40" s="9">
        <f>H40*D3/12</f>
        <v>1048.6089466666667</v>
      </c>
    </row>
    <row r="41" spans="6:9" ht="16.5">
      <c r="F41" s="7" t="s">
        <v>6</v>
      </c>
      <c r="G41" s="8">
        <f>D4</f>
        <v>5000</v>
      </c>
      <c r="H41" s="8">
        <f>G41+H40</f>
        <v>141775.08000000002</v>
      </c>
      <c r="I41" s="9">
        <f>H41*D3/12</f>
        <v>1086.94228</v>
      </c>
    </row>
    <row r="42" spans="6:9" ht="16.5">
      <c r="F42" s="7" t="s">
        <v>7</v>
      </c>
      <c r="G42" s="8">
        <f>D4</f>
        <v>5000</v>
      </c>
      <c r="H42" s="8">
        <f>G42+H41</f>
        <v>146775.08000000002</v>
      </c>
      <c r="I42" s="9">
        <f>H42*D3/12</f>
        <v>1125.2756133333335</v>
      </c>
    </row>
    <row r="43" spans="6:9" ht="16.5">
      <c r="F43" s="7" t="s">
        <v>8</v>
      </c>
      <c r="G43" s="8">
        <f>D4</f>
        <v>5000</v>
      </c>
      <c r="H43" s="8">
        <f aca="true" t="shared" si="2" ref="H43:H51">G43+H42</f>
        <v>151775.08000000002</v>
      </c>
      <c r="I43" s="9">
        <f>H43*D3/12</f>
        <v>1163.6089466666667</v>
      </c>
    </row>
    <row r="44" spans="6:9" ht="16.5">
      <c r="F44" s="7" t="s">
        <v>9</v>
      </c>
      <c r="G44" s="8">
        <f>D4</f>
        <v>5000</v>
      </c>
      <c r="H44" s="8">
        <f t="shared" si="2"/>
        <v>156775.08000000002</v>
      </c>
      <c r="I44" s="9">
        <f>H44*D3/12</f>
        <v>1201.94228</v>
      </c>
    </row>
    <row r="45" spans="6:9" ht="16.5">
      <c r="F45" s="7" t="s">
        <v>10</v>
      </c>
      <c r="G45" s="8">
        <f>D4</f>
        <v>5000</v>
      </c>
      <c r="H45" s="8">
        <f t="shared" si="2"/>
        <v>161775.08000000002</v>
      </c>
      <c r="I45" s="9">
        <f>H45*D3/12</f>
        <v>1240.2756133333335</v>
      </c>
    </row>
    <row r="46" spans="6:9" ht="16.5">
      <c r="F46" s="7" t="s">
        <v>11</v>
      </c>
      <c r="G46" s="8">
        <f>D4</f>
        <v>5000</v>
      </c>
      <c r="H46" s="8">
        <f t="shared" si="2"/>
        <v>166775.08000000002</v>
      </c>
      <c r="I46" s="9">
        <f>H46*D3/12</f>
        <v>1278.6089466666667</v>
      </c>
    </row>
    <row r="47" spans="6:9" ht="16.5">
      <c r="F47" s="7" t="s">
        <v>12</v>
      </c>
      <c r="G47" s="8">
        <f>D4</f>
        <v>5000</v>
      </c>
      <c r="H47" s="8">
        <f t="shared" si="2"/>
        <v>171775.08000000002</v>
      </c>
      <c r="I47" s="9">
        <f>H47*D3/12</f>
        <v>1316.94228</v>
      </c>
    </row>
    <row r="48" spans="6:9" ht="16.5">
      <c r="F48" s="7" t="s">
        <v>13</v>
      </c>
      <c r="G48" s="8">
        <f>D4</f>
        <v>5000</v>
      </c>
      <c r="H48" s="8">
        <f t="shared" si="2"/>
        <v>176775.08000000002</v>
      </c>
      <c r="I48" s="9">
        <f>H48*D3/12</f>
        <v>1355.2756133333335</v>
      </c>
    </row>
    <row r="49" spans="6:9" ht="16.5">
      <c r="F49" s="7" t="s">
        <v>14</v>
      </c>
      <c r="G49" s="8">
        <f>D4</f>
        <v>5000</v>
      </c>
      <c r="H49" s="8">
        <f t="shared" si="2"/>
        <v>181775.08000000002</v>
      </c>
      <c r="I49" s="9">
        <f>H49*D3/12</f>
        <v>1393.608946666667</v>
      </c>
    </row>
    <row r="50" spans="6:9" ht="16.5">
      <c r="F50" s="7" t="s">
        <v>15</v>
      </c>
      <c r="G50" s="8">
        <f>D4</f>
        <v>5000</v>
      </c>
      <c r="H50" s="8">
        <f t="shared" si="2"/>
        <v>186775.08000000002</v>
      </c>
      <c r="I50" s="9">
        <f>H50*D3/12</f>
        <v>1431.9422800000002</v>
      </c>
    </row>
    <row r="51" spans="6:9" ht="16.5">
      <c r="F51" s="7" t="s">
        <v>16</v>
      </c>
      <c r="G51" s="8">
        <f>D4</f>
        <v>5000</v>
      </c>
      <c r="H51" s="8">
        <f t="shared" si="2"/>
        <v>191775.08000000002</v>
      </c>
      <c r="I51" s="9">
        <f>H51*D3/12</f>
        <v>1470.2756133333335</v>
      </c>
    </row>
    <row r="52" spans="6:9" ht="18">
      <c r="F52" s="10" t="s">
        <v>17</v>
      </c>
      <c r="G52" s="12"/>
      <c r="H52" s="12">
        <f>H51+SUM(I40:I51)</f>
        <v>206888.38736000002</v>
      </c>
      <c r="I52" s="13">
        <f>SUM(I40:I51)</f>
        <v>15113.30736</v>
      </c>
    </row>
    <row r="53" spans="6:9" ht="16.5">
      <c r="F53" s="14"/>
      <c r="G53" s="14"/>
      <c r="H53" s="14"/>
      <c r="I53" s="14"/>
    </row>
    <row r="54" spans="6:9" ht="18">
      <c r="F54" s="29" t="s">
        <v>20</v>
      </c>
      <c r="G54" s="30"/>
      <c r="H54" s="30"/>
      <c r="I54" s="31"/>
    </row>
    <row r="55" spans="6:9" ht="18">
      <c r="F55" s="4" t="s">
        <v>1</v>
      </c>
      <c r="G55" s="5" t="s">
        <v>2</v>
      </c>
      <c r="H55" s="5" t="s">
        <v>3</v>
      </c>
      <c r="I55" s="6" t="s">
        <v>4</v>
      </c>
    </row>
    <row r="56" spans="6:9" ht="16.5">
      <c r="F56" s="7" t="s">
        <v>5</v>
      </c>
      <c r="G56" s="8">
        <f>D4</f>
        <v>5000</v>
      </c>
      <c r="H56" s="8">
        <f>H52+G56</f>
        <v>211888.38736000002</v>
      </c>
      <c r="I56" s="9">
        <f>H56*D3/12</f>
        <v>1624.477636426667</v>
      </c>
    </row>
    <row r="57" spans="6:9" ht="16.5">
      <c r="F57" s="7" t="s">
        <v>6</v>
      </c>
      <c r="G57" s="8">
        <f>D4</f>
        <v>5000</v>
      </c>
      <c r="H57" s="8">
        <f>G57+H56</f>
        <v>216888.38736000002</v>
      </c>
      <c r="I57" s="9">
        <f>H57*D3/12</f>
        <v>1662.8109697600003</v>
      </c>
    </row>
    <row r="58" spans="6:9" ht="16.5">
      <c r="F58" s="7" t="s">
        <v>7</v>
      </c>
      <c r="G58" s="8">
        <f>D4</f>
        <v>5000</v>
      </c>
      <c r="H58" s="8">
        <f>G58+H57</f>
        <v>221888.38736000002</v>
      </c>
      <c r="I58" s="9">
        <f>H58*D3/12</f>
        <v>1701.1443030933335</v>
      </c>
    </row>
    <row r="59" spans="6:9" ht="16.5">
      <c r="F59" s="7" t="s">
        <v>8</v>
      </c>
      <c r="G59" s="8">
        <f>D4</f>
        <v>5000</v>
      </c>
      <c r="H59" s="8">
        <f aca="true" t="shared" si="3" ref="H59:H67">G59+H58</f>
        <v>226888.38736000002</v>
      </c>
      <c r="I59" s="9">
        <f>H59*D3/12</f>
        <v>1739.477636426667</v>
      </c>
    </row>
    <row r="60" spans="6:9" ht="16.5">
      <c r="F60" s="7" t="s">
        <v>9</v>
      </c>
      <c r="G60" s="8">
        <f>D4</f>
        <v>5000</v>
      </c>
      <c r="H60" s="8">
        <f t="shared" si="3"/>
        <v>231888.38736000002</v>
      </c>
      <c r="I60" s="9">
        <f>H60*D3/12</f>
        <v>1777.8109697600003</v>
      </c>
    </row>
    <row r="61" spans="6:9" ht="16.5">
      <c r="F61" s="7" t="s">
        <v>10</v>
      </c>
      <c r="G61" s="8">
        <f>D4</f>
        <v>5000</v>
      </c>
      <c r="H61" s="8">
        <f t="shared" si="3"/>
        <v>236888.38736000002</v>
      </c>
      <c r="I61" s="9">
        <f>H61*D3/12</f>
        <v>1816.1443030933335</v>
      </c>
    </row>
    <row r="62" spans="6:9" ht="16.5">
      <c r="F62" s="7" t="s">
        <v>11</v>
      </c>
      <c r="G62" s="8">
        <f>D4</f>
        <v>5000</v>
      </c>
      <c r="H62" s="8">
        <f t="shared" si="3"/>
        <v>241888.38736000002</v>
      </c>
      <c r="I62" s="9">
        <f>H62*D3/12</f>
        <v>1854.477636426667</v>
      </c>
    </row>
    <row r="63" spans="6:9" ht="16.5">
      <c r="F63" s="7" t="s">
        <v>12</v>
      </c>
      <c r="G63" s="8">
        <f>D4</f>
        <v>5000</v>
      </c>
      <c r="H63" s="8">
        <f t="shared" si="3"/>
        <v>246888.38736000002</v>
      </c>
      <c r="I63" s="9">
        <f>H63*D3/12</f>
        <v>1892.8109697600003</v>
      </c>
    </row>
    <row r="64" spans="6:9" ht="16.5">
      <c r="F64" s="7" t="s">
        <v>13</v>
      </c>
      <c r="G64" s="8">
        <f>D4</f>
        <v>5000</v>
      </c>
      <c r="H64" s="8">
        <f t="shared" si="3"/>
        <v>251888.38736000002</v>
      </c>
      <c r="I64" s="9">
        <f>H64*D3/12</f>
        <v>1931.1443030933335</v>
      </c>
    </row>
    <row r="65" spans="6:9" ht="16.5">
      <c r="F65" s="7" t="s">
        <v>14</v>
      </c>
      <c r="G65" s="8">
        <f>D4</f>
        <v>5000</v>
      </c>
      <c r="H65" s="8">
        <f t="shared" si="3"/>
        <v>256888.38736000002</v>
      </c>
      <c r="I65" s="9">
        <f>H65*D3/12</f>
        <v>1969.477636426667</v>
      </c>
    </row>
    <row r="66" spans="6:9" ht="16.5">
      <c r="F66" s="7" t="s">
        <v>15</v>
      </c>
      <c r="G66" s="8">
        <f>D4</f>
        <v>5000</v>
      </c>
      <c r="H66" s="8">
        <f t="shared" si="3"/>
        <v>261888.38736000002</v>
      </c>
      <c r="I66" s="9">
        <f>H66*D3/12</f>
        <v>2007.8109697600003</v>
      </c>
    </row>
    <row r="67" spans="6:9" ht="16.5">
      <c r="F67" s="7" t="s">
        <v>16</v>
      </c>
      <c r="G67" s="8">
        <f>D4</f>
        <v>5000</v>
      </c>
      <c r="H67" s="8">
        <f t="shared" si="3"/>
        <v>266888.38736000005</v>
      </c>
      <c r="I67" s="9">
        <f>H67*D3/12</f>
        <v>2046.1443030933335</v>
      </c>
    </row>
    <row r="68" spans="6:9" ht="18">
      <c r="F68" s="10" t="s">
        <v>17</v>
      </c>
      <c r="G68" s="12"/>
      <c r="H68" s="12">
        <f>H67+SUM(I56:I67)</f>
        <v>288912.11899712007</v>
      </c>
      <c r="I68" s="13">
        <f>SUM(I56:I67)</f>
        <v>22023.731637120003</v>
      </c>
    </row>
    <row r="69" spans="6:9" ht="16.5">
      <c r="F69" s="14"/>
      <c r="G69" s="14"/>
      <c r="H69" s="14"/>
      <c r="I69" s="14"/>
    </row>
    <row r="70" spans="6:9" ht="18">
      <c r="F70" s="29" t="s">
        <v>0</v>
      </c>
      <c r="G70" s="30"/>
      <c r="H70" s="30"/>
      <c r="I70" s="31"/>
    </row>
    <row r="71" spans="6:9" ht="18">
      <c r="F71" s="4" t="s">
        <v>1</v>
      </c>
      <c r="G71" s="5" t="s">
        <v>2</v>
      </c>
      <c r="H71" s="5" t="s">
        <v>3</v>
      </c>
      <c r="I71" s="6" t="s">
        <v>4</v>
      </c>
    </row>
    <row r="72" spans="6:9" ht="16.5">
      <c r="F72" s="7" t="s">
        <v>5</v>
      </c>
      <c r="G72" s="8">
        <f>D4</f>
        <v>5000</v>
      </c>
      <c r="H72" s="8">
        <f>H68+G72</f>
        <v>293912.11899712007</v>
      </c>
      <c r="I72" s="9">
        <f>H72*D3/12</f>
        <v>2253.326245644587</v>
      </c>
    </row>
    <row r="73" spans="6:9" ht="16.5">
      <c r="F73" s="7" t="s">
        <v>6</v>
      </c>
      <c r="G73" s="8">
        <f>D4</f>
        <v>5000</v>
      </c>
      <c r="H73" s="8">
        <f>G73+H72</f>
        <v>298912.11899712007</v>
      </c>
      <c r="I73" s="9">
        <f>H73*D3/12</f>
        <v>2291.6595789779203</v>
      </c>
    </row>
    <row r="74" spans="6:9" ht="16.5">
      <c r="F74" s="7" t="s">
        <v>7</v>
      </c>
      <c r="G74" s="8">
        <f>D4</f>
        <v>5000</v>
      </c>
      <c r="H74" s="8">
        <f>G74+H73</f>
        <v>303912.11899712007</v>
      </c>
      <c r="I74" s="9">
        <f>H74*D3/12</f>
        <v>2329.992912311254</v>
      </c>
    </row>
    <row r="75" spans="6:9" ht="16.5">
      <c r="F75" s="7" t="s">
        <v>8</v>
      </c>
      <c r="G75" s="8">
        <f>D4</f>
        <v>5000</v>
      </c>
      <c r="H75" s="8">
        <f aca="true" t="shared" si="4" ref="H75:H83">G75+H74</f>
        <v>308912.11899712007</v>
      </c>
      <c r="I75" s="9">
        <f>H75*D3/12</f>
        <v>2368.326245644587</v>
      </c>
    </row>
    <row r="76" spans="6:9" ht="16.5">
      <c r="F76" s="7" t="s">
        <v>9</v>
      </c>
      <c r="G76" s="8">
        <f>D4</f>
        <v>5000</v>
      </c>
      <c r="H76" s="8">
        <f t="shared" si="4"/>
        <v>313912.11899712007</v>
      </c>
      <c r="I76" s="9">
        <f>H76*D3/12</f>
        <v>2406.6595789779203</v>
      </c>
    </row>
    <row r="77" spans="6:9" ht="16.5">
      <c r="F77" s="7" t="s">
        <v>10</v>
      </c>
      <c r="G77" s="8">
        <f>D4</f>
        <v>5000</v>
      </c>
      <c r="H77" s="8">
        <f t="shared" si="4"/>
        <v>318912.11899712007</v>
      </c>
      <c r="I77" s="9">
        <f>H77*D3/12</f>
        <v>2444.992912311254</v>
      </c>
    </row>
    <row r="78" spans="6:9" ht="16.5">
      <c r="F78" s="7" t="s">
        <v>11</v>
      </c>
      <c r="G78" s="8">
        <f>D4</f>
        <v>5000</v>
      </c>
      <c r="H78" s="8">
        <f t="shared" si="4"/>
        <v>323912.11899712007</v>
      </c>
      <c r="I78" s="9">
        <f>H78*D3/12</f>
        <v>2483.326245644587</v>
      </c>
    </row>
    <row r="79" spans="6:9" ht="16.5">
      <c r="F79" s="7" t="s">
        <v>12</v>
      </c>
      <c r="G79" s="8">
        <f>D4</f>
        <v>5000</v>
      </c>
      <c r="H79" s="8">
        <f t="shared" si="4"/>
        <v>328912.11899712007</v>
      </c>
      <c r="I79" s="9">
        <f>H79*D3/12</f>
        <v>2521.6595789779203</v>
      </c>
    </row>
    <row r="80" spans="6:9" ht="16.5">
      <c r="F80" s="7" t="s">
        <v>13</v>
      </c>
      <c r="G80" s="8">
        <f>D4</f>
        <v>5000</v>
      </c>
      <c r="H80" s="8">
        <f t="shared" si="4"/>
        <v>333912.11899712007</v>
      </c>
      <c r="I80" s="9">
        <f>H80*D3/12</f>
        <v>2559.992912311254</v>
      </c>
    </row>
    <row r="81" spans="6:9" ht="16.5">
      <c r="F81" s="7" t="s">
        <v>14</v>
      </c>
      <c r="G81" s="8">
        <f>D4</f>
        <v>5000</v>
      </c>
      <c r="H81" s="8">
        <f t="shared" si="4"/>
        <v>338912.11899712007</v>
      </c>
      <c r="I81" s="9">
        <f>H81*D3/12</f>
        <v>2598.326245644587</v>
      </c>
    </row>
    <row r="82" spans="6:9" ht="16.5">
      <c r="F82" s="7" t="s">
        <v>15</v>
      </c>
      <c r="G82" s="8">
        <f>D4</f>
        <v>5000</v>
      </c>
      <c r="H82" s="8">
        <f t="shared" si="4"/>
        <v>343912.11899712007</v>
      </c>
      <c r="I82" s="9">
        <f>H82*D3/12</f>
        <v>2636.6595789779203</v>
      </c>
    </row>
    <row r="83" spans="6:9" ht="16.5">
      <c r="F83" s="7" t="s">
        <v>16</v>
      </c>
      <c r="G83" s="8">
        <f>D4</f>
        <v>5000</v>
      </c>
      <c r="H83" s="8">
        <f t="shared" si="4"/>
        <v>348912.11899712007</v>
      </c>
      <c r="I83" s="9">
        <f>H83*D3/12</f>
        <v>2674.992912311254</v>
      </c>
    </row>
    <row r="84" spans="6:9" ht="18">
      <c r="F84" s="10" t="s">
        <v>17</v>
      </c>
      <c r="G84" s="12"/>
      <c r="H84" s="12">
        <f>H83+SUM(I72:I83)</f>
        <v>378482.0339448551</v>
      </c>
      <c r="I84" s="13">
        <f>SUM(I72:I83)</f>
        <v>29569.914947735044</v>
      </c>
    </row>
    <row r="85" spans="6:9" ht="16.5">
      <c r="F85" s="14"/>
      <c r="G85" s="14"/>
      <c r="H85" s="14"/>
      <c r="I85" s="14"/>
    </row>
    <row r="86" spans="6:9" ht="18">
      <c r="F86" s="29" t="s">
        <v>21</v>
      </c>
      <c r="G86" s="30"/>
      <c r="H86" s="30"/>
      <c r="I86" s="31"/>
    </row>
    <row r="87" spans="6:9" ht="18">
      <c r="F87" s="4" t="s">
        <v>1</v>
      </c>
      <c r="G87" s="5" t="s">
        <v>2</v>
      </c>
      <c r="H87" s="5" t="s">
        <v>3</v>
      </c>
      <c r="I87" s="6" t="s">
        <v>4</v>
      </c>
    </row>
    <row r="88" spans="6:9" ht="16.5">
      <c r="F88" s="7" t="s">
        <v>5</v>
      </c>
      <c r="G88" s="8">
        <f>D4</f>
        <v>5000</v>
      </c>
      <c r="H88" s="8">
        <f>H84+G88</f>
        <v>383482.0339448551</v>
      </c>
      <c r="I88" s="9">
        <f>H88*D3/12</f>
        <v>2940.0289269105556</v>
      </c>
    </row>
    <row r="89" spans="6:9" ht="16.5">
      <c r="F89" s="7" t="s">
        <v>6</v>
      </c>
      <c r="G89" s="8">
        <f>D4</f>
        <v>5000</v>
      </c>
      <c r="H89" s="8">
        <f>G89+H88</f>
        <v>388482.0339448551</v>
      </c>
      <c r="I89" s="9">
        <f>H89*D3/12</f>
        <v>2978.3622602438886</v>
      </c>
    </row>
    <row r="90" spans="6:9" ht="16.5">
      <c r="F90" s="7" t="s">
        <v>7</v>
      </c>
      <c r="G90" s="8">
        <f>D4</f>
        <v>5000</v>
      </c>
      <c r="H90" s="8">
        <f>G90+H89</f>
        <v>393482.0339448551</v>
      </c>
      <c r="I90" s="9">
        <f>H90*D3/12</f>
        <v>3016.695593577222</v>
      </c>
    </row>
    <row r="91" spans="6:9" ht="16.5">
      <c r="F91" s="7" t="s">
        <v>8</v>
      </c>
      <c r="G91" s="8">
        <f>D4</f>
        <v>5000</v>
      </c>
      <c r="H91" s="8">
        <f aca="true" t="shared" si="5" ref="H91:H99">G91+H90</f>
        <v>398482.0339448551</v>
      </c>
      <c r="I91" s="9">
        <f>H91*D3/12</f>
        <v>3055.0289269105556</v>
      </c>
    </row>
    <row r="92" spans="6:9" ht="16.5">
      <c r="F92" s="7" t="s">
        <v>9</v>
      </c>
      <c r="G92" s="8">
        <f>D4</f>
        <v>5000</v>
      </c>
      <c r="H92" s="8">
        <f t="shared" si="5"/>
        <v>403482.0339448551</v>
      </c>
      <c r="I92" s="9">
        <f>H92*D3/12</f>
        <v>3093.3622602438886</v>
      </c>
    </row>
    <row r="93" spans="6:9" ht="16.5">
      <c r="F93" s="7" t="s">
        <v>10</v>
      </c>
      <c r="G93" s="8">
        <f>D4</f>
        <v>5000</v>
      </c>
      <c r="H93" s="8">
        <f t="shared" si="5"/>
        <v>408482.0339448551</v>
      </c>
      <c r="I93" s="9">
        <f>H93*D3/12</f>
        <v>3131.695593577222</v>
      </c>
    </row>
    <row r="94" spans="6:9" ht="16.5">
      <c r="F94" s="7" t="s">
        <v>11</v>
      </c>
      <c r="G94" s="8">
        <f>D4</f>
        <v>5000</v>
      </c>
      <c r="H94" s="8">
        <f t="shared" si="5"/>
        <v>413482.0339448551</v>
      </c>
      <c r="I94" s="9">
        <f>H94*D3/12</f>
        <v>3170.0289269105556</v>
      </c>
    </row>
    <row r="95" spans="6:9" ht="16.5">
      <c r="F95" s="7" t="s">
        <v>12</v>
      </c>
      <c r="G95" s="8">
        <f>D4</f>
        <v>5000</v>
      </c>
      <c r="H95" s="8">
        <f t="shared" si="5"/>
        <v>418482.0339448551</v>
      </c>
      <c r="I95" s="9">
        <f>H95*D3/12</f>
        <v>3208.3622602438886</v>
      </c>
    </row>
    <row r="96" spans="6:9" ht="16.5">
      <c r="F96" s="7" t="s">
        <v>13</v>
      </c>
      <c r="G96" s="8">
        <f>D4</f>
        <v>5000</v>
      </c>
      <c r="H96" s="8">
        <f t="shared" si="5"/>
        <v>423482.0339448551</v>
      </c>
      <c r="I96" s="9">
        <f>H96*D3/12</f>
        <v>3246.695593577222</v>
      </c>
    </row>
    <row r="97" spans="6:9" ht="16.5">
      <c r="F97" s="7" t="s">
        <v>14</v>
      </c>
      <c r="G97" s="8">
        <f>D4</f>
        <v>5000</v>
      </c>
      <c r="H97" s="8">
        <f t="shared" si="5"/>
        <v>428482.0339448551</v>
      </c>
      <c r="I97" s="9">
        <f>H97*D3/12</f>
        <v>3285.0289269105556</v>
      </c>
    </row>
    <row r="98" spans="6:9" ht="16.5">
      <c r="F98" s="7" t="s">
        <v>15</v>
      </c>
      <c r="G98" s="8">
        <f>D4</f>
        <v>5000</v>
      </c>
      <c r="H98" s="8">
        <f t="shared" si="5"/>
        <v>433482.0339448551</v>
      </c>
      <c r="I98" s="9">
        <f>H98*D3/12</f>
        <v>3323.3622602438886</v>
      </c>
    </row>
    <row r="99" spans="6:9" ht="16.5">
      <c r="F99" s="7" t="s">
        <v>16</v>
      </c>
      <c r="G99" s="8">
        <f>D4</f>
        <v>5000</v>
      </c>
      <c r="H99" s="8">
        <f t="shared" si="5"/>
        <v>438482.0339448551</v>
      </c>
      <c r="I99" s="9">
        <f>H99*D3/12</f>
        <v>3361.695593577222</v>
      </c>
    </row>
    <row r="100" spans="6:9" ht="18">
      <c r="F100" s="10" t="s">
        <v>17</v>
      </c>
      <c r="G100" s="12"/>
      <c r="H100" s="12">
        <f>H99+SUM(I88:I99)</f>
        <v>476292.38106778177</v>
      </c>
      <c r="I100" s="13">
        <f>SUM(I88:I99)</f>
        <v>37810.347122926665</v>
      </c>
    </row>
    <row r="101" spans="6:9" ht="16.5">
      <c r="F101" s="14"/>
      <c r="G101" s="14"/>
      <c r="H101" s="14"/>
      <c r="I101" s="14"/>
    </row>
    <row r="102" spans="6:9" ht="18">
      <c r="F102" s="29" t="s">
        <v>22</v>
      </c>
      <c r="G102" s="30"/>
      <c r="H102" s="30"/>
      <c r="I102" s="31"/>
    </row>
    <row r="103" spans="6:9" ht="18">
      <c r="F103" s="4" t="s">
        <v>1</v>
      </c>
      <c r="G103" s="5" t="s">
        <v>2</v>
      </c>
      <c r="H103" s="5" t="s">
        <v>3</v>
      </c>
      <c r="I103" s="6" t="s">
        <v>4</v>
      </c>
    </row>
    <row r="104" spans="6:9" ht="16.5">
      <c r="F104" s="7" t="s">
        <v>5</v>
      </c>
      <c r="G104" s="8">
        <f>D4</f>
        <v>5000</v>
      </c>
      <c r="H104" s="8">
        <f>H100+G104</f>
        <v>481292.38106778177</v>
      </c>
      <c r="I104" s="9">
        <f>H104*D3/12</f>
        <v>3689.908254852993</v>
      </c>
    </row>
    <row r="105" spans="6:9" ht="16.5">
      <c r="F105" s="7" t="s">
        <v>6</v>
      </c>
      <c r="G105" s="8">
        <f>D4</f>
        <v>5000</v>
      </c>
      <c r="H105" s="8">
        <f>G105+H104</f>
        <v>486292.38106778177</v>
      </c>
      <c r="I105" s="9">
        <f>H105*D3/12</f>
        <v>3728.2415881863267</v>
      </c>
    </row>
    <row r="106" spans="6:9" ht="16.5">
      <c r="F106" s="7" t="s">
        <v>7</v>
      </c>
      <c r="G106" s="8">
        <f>D4</f>
        <v>5000</v>
      </c>
      <c r="H106" s="8">
        <f>G106+H105</f>
        <v>491292.38106778177</v>
      </c>
      <c r="I106" s="9">
        <f>H106*D3/12</f>
        <v>3766.5749215196597</v>
      </c>
    </row>
    <row r="107" spans="6:9" ht="16.5">
      <c r="F107" s="7" t="s">
        <v>8</v>
      </c>
      <c r="G107" s="8">
        <f>D4</f>
        <v>5000</v>
      </c>
      <c r="H107" s="8">
        <f aca="true" t="shared" si="6" ref="H107:H115">G107+H106</f>
        <v>496292.38106778177</v>
      </c>
      <c r="I107" s="9">
        <f>H107*D3/12</f>
        <v>3804.908254852993</v>
      </c>
    </row>
    <row r="108" spans="6:9" ht="16.5">
      <c r="F108" s="7" t="s">
        <v>9</v>
      </c>
      <c r="G108" s="8">
        <f>D4</f>
        <v>5000</v>
      </c>
      <c r="H108" s="8">
        <f t="shared" si="6"/>
        <v>501292.38106778177</v>
      </c>
      <c r="I108" s="9">
        <f>H108*D3/12</f>
        <v>3843.2415881863267</v>
      </c>
    </row>
    <row r="109" spans="6:9" ht="16.5">
      <c r="F109" s="7" t="s">
        <v>10</v>
      </c>
      <c r="G109" s="8">
        <f>D4</f>
        <v>5000</v>
      </c>
      <c r="H109" s="8">
        <f t="shared" si="6"/>
        <v>506292.38106778177</v>
      </c>
      <c r="I109" s="9">
        <f>H109*D3/12</f>
        <v>3881.5749215196597</v>
      </c>
    </row>
    <row r="110" spans="6:9" ht="16.5">
      <c r="F110" s="7" t="s">
        <v>11</v>
      </c>
      <c r="G110" s="8">
        <f>D4</f>
        <v>5000</v>
      </c>
      <c r="H110" s="8">
        <f t="shared" si="6"/>
        <v>511292.38106778177</v>
      </c>
      <c r="I110" s="9">
        <f>H110*D3/12</f>
        <v>3919.908254852993</v>
      </c>
    </row>
    <row r="111" spans="6:9" ht="16.5">
      <c r="F111" s="7" t="s">
        <v>12</v>
      </c>
      <c r="G111" s="8">
        <f>D4</f>
        <v>5000</v>
      </c>
      <c r="H111" s="8">
        <f t="shared" si="6"/>
        <v>516292.38106778177</v>
      </c>
      <c r="I111" s="9">
        <f>H111*D3/12</f>
        <v>3958.2415881863267</v>
      </c>
    </row>
    <row r="112" spans="6:9" ht="16.5">
      <c r="F112" s="7" t="s">
        <v>13</v>
      </c>
      <c r="G112" s="8">
        <f>D4</f>
        <v>5000</v>
      </c>
      <c r="H112" s="8">
        <f t="shared" si="6"/>
        <v>521292.38106778177</v>
      </c>
      <c r="I112" s="9">
        <f>H112*D3/12</f>
        <v>3996.5749215196597</v>
      </c>
    </row>
    <row r="113" spans="6:9" ht="16.5">
      <c r="F113" s="7" t="s">
        <v>14</v>
      </c>
      <c r="G113" s="8">
        <f>D4</f>
        <v>5000</v>
      </c>
      <c r="H113" s="8">
        <f t="shared" si="6"/>
        <v>526292.3810677817</v>
      </c>
      <c r="I113" s="9">
        <f>H113*D3/12</f>
        <v>4034.908254852993</v>
      </c>
    </row>
    <row r="114" spans="6:9" ht="16.5">
      <c r="F114" s="7" t="s">
        <v>15</v>
      </c>
      <c r="G114" s="8">
        <f>D4</f>
        <v>5000</v>
      </c>
      <c r="H114" s="8">
        <f t="shared" si="6"/>
        <v>531292.3810677817</v>
      </c>
      <c r="I114" s="9">
        <f>H114*D3/12</f>
        <v>4073.2415881863267</v>
      </c>
    </row>
    <row r="115" spans="6:9" ht="16.5">
      <c r="F115" s="7" t="s">
        <v>16</v>
      </c>
      <c r="G115" s="8">
        <f>D4</f>
        <v>5000</v>
      </c>
      <c r="H115" s="8">
        <f t="shared" si="6"/>
        <v>536292.3810677817</v>
      </c>
      <c r="I115" s="9">
        <f>H115*D3/12</f>
        <v>4111.57492151966</v>
      </c>
    </row>
    <row r="116" spans="6:9" ht="18">
      <c r="F116" s="10" t="s">
        <v>17</v>
      </c>
      <c r="G116" s="12"/>
      <c r="H116" s="12">
        <f>H115+SUM(I104:I115)</f>
        <v>583101.2801260176</v>
      </c>
      <c r="I116" s="13">
        <f>SUM(I104:I115)</f>
        <v>46808.899058235926</v>
      </c>
    </row>
    <row r="117" spans="6:9" ht="16.5">
      <c r="F117" s="14"/>
      <c r="G117" s="14"/>
      <c r="H117" s="14"/>
      <c r="I117" s="14"/>
    </row>
    <row r="118" spans="6:9" ht="18">
      <c r="F118" s="29" t="s">
        <v>23</v>
      </c>
      <c r="G118" s="30"/>
      <c r="H118" s="30"/>
      <c r="I118" s="31"/>
    </row>
    <row r="119" spans="6:9" ht="18">
      <c r="F119" s="4" t="s">
        <v>1</v>
      </c>
      <c r="G119" s="5" t="s">
        <v>2</v>
      </c>
      <c r="H119" s="5" t="s">
        <v>3</v>
      </c>
      <c r="I119" s="6" t="s">
        <v>4</v>
      </c>
    </row>
    <row r="120" spans="6:9" ht="16.5">
      <c r="F120" s="7" t="s">
        <v>5</v>
      </c>
      <c r="G120" s="8">
        <f>D4</f>
        <v>5000</v>
      </c>
      <c r="H120" s="8">
        <f>H116+G120</f>
        <v>588101.2801260176</v>
      </c>
      <c r="I120" s="9">
        <f>H120*D3/12</f>
        <v>4508.776480966135</v>
      </c>
    </row>
    <row r="121" spans="6:9" ht="16.5">
      <c r="F121" s="7" t="s">
        <v>6</v>
      </c>
      <c r="G121" s="8">
        <f>D4</f>
        <v>5000</v>
      </c>
      <c r="H121" s="8">
        <f>G121+H120</f>
        <v>593101.2801260176</v>
      </c>
      <c r="I121" s="9">
        <f>H121*D3/12</f>
        <v>4547.109814299468</v>
      </c>
    </row>
    <row r="122" spans="6:9" ht="16.5">
      <c r="F122" s="7" t="s">
        <v>7</v>
      </c>
      <c r="G122" s="8">
        <f>D4</f>
        <v>5000</v>
      </c>
      <c r="H122" s="8">
        <f>G122+H121</f>
        <v>598101.2801260176</v>
      </c>
      <c r="I122" s="9">
        <f>H122*D3/12</f>
        <v>4585.443147632802</v>
      </c>
    </row>
    <row r="123" spans="6:9" ht="16.5">
      <c r="F123" s="7" t="s">
        <v>8</v>
      </c>
      <c r="G123" s="8">
        <f>D4</f>
        <v>5000</v>
      </c>
      <c r="H123" s="8">
        <f aca="true" t="shared" si="7" ref="H123:H131">G123+H122</f>
        <v>603101.2801260176</v>
      </c>
      <c r="I123" s="9">
        <f>H123*D3/12</f>
        <v>4623.776480966135</v>
      </c>
    </row>
    <row r="124" spans="6:9" ht="16.5">
      <c r="F124" s="7" t="s">
        <v>9</v>
      </c>
      <c r="G124" s="8">
        <f>D4</f>
        <v>5000</v>
      </c>
      <c r="H124" s="8">
        <f t="shared" si="7"/>
        <v>608101.2801260176</v>
      </c>
      <c r="I124" s="9">
        <f>H124*D3/12</f>
        <v>4662.109814299468</v>
      </c>
    </row>
    <row r="125" spans="6:9" ht="16.5">
      <c r="F125" s="7" t="s">
        <v>10</v>
      </c>
      <c r="G125" s="8">
        <f>D4</f>
        <v>5000</v>
      </c>
      <c r="H125" s="8">
        <f t="shared" si="7"/>
        <v>613101.2801260176</v>
      </c>
      <c r="I125" s="9">
        <f>H125*D3/12</f>
        <v>4700.443147632802</v>
      </c>
    </row>
    <row r="126" spans="6:9" ht="16.5">
      <c r="F126" s="7" t="s">
        <v>11</v>
      </c>
      <c r="G126" s="8">
        <f>D4</f>
        <v>5000</v>
      </c>
      <c r="H126" s="8">
        <f t="shared" si="7"/>
        <v>618101.2801260176</v>
      </c>
      <c r="I126" s="9">
        <f>H126*D3/12</f>
        <v>4738.776480966135</v>
      </c>
    </row>
    <row r="127" spans="6:9" ht="16.5">
      <c r="F127" s="7" t="s">
        <v>12</v>
      </c>
      <c r="G127" s="8">
        <f>D4</f>
        <v>5000</v>
      </c>
      <c r="H127" s="8">
        <f t="shared" si="7"/>
        <v>623101.2801260176</v>
      </c>
      <c r="I127" s="9">
        <f>H127*D3/12</f>
        <v>4777.109814299468</v>
      </c>
    </row>
    <row r="128" spans="6:9" ht="16.5">
      <c r="F128" s="7" t="s">
        <v>13</v>
      </c>
      <c r="G128" s="8">
        <f>D4</f>
        <v>5000</v>
      </c>
      <c r="H128" s="8">
        <f t="shared" si="7"/>
        <v>628101.2801260176</v>
      </c>
      <c r="I128" s="9">
        <f>H128*D3/12</f>
        <v>4815.443147632802</v>
      </c>
    </row>
    <row r="129" spans="6:9" ht="16.5">
      <c r="F129" s="7" t="s">
        <v>14</v>
      </c>
      <c r="G129" s="8">
        <f>D4</f>
        <v>5000</v>
      </c>
      <c r="H129" s="8">
        <f t="shared" si="7"/>
        <v>633101.2801260176</v>
      </c>
      <c r="I129" s="9">
        <f>H129*D3/12</f>
        <v>4853.776480966135</v>
      </c>
    </row>
    <row r="130" spans="6:9" ht="16.5">
      <c r="F130" s="7" t="s">
        <v>15</v>
      </c>
      <c r="G130" s="8">
        <f>D4</f>
        <v>5000</v>
      </c>
      <c r="H130" s="8">
        <f t="shared" si="7"/>
        <v>638101.2801260176</v>
      </c>
      <c r="I130" s="9">
        <f>H130*D3/12</f>
        <v>4892.109814299468</v>
      </c>
    </row>
    <row r="131" spans="6:9" ht="16.5">
      <c r="F131" s="7" t="s">
        <v>16</v>
      </c>
      <c r="G131" s="8">
        <f>D4</f>
        <v>5000</v>
      </c>
      <c r="H131" s="8">
        <f t="shared" si="7"/>
        <v>643101.2801260176</v>
      </c>
      <c r="I131" s="9">
        <f>H131*D3/12</f>
        <v>4930.443147632802</v>
      </c>
    </row>
    <row r="132" spans="6:9" ht="18">
      <c r="F132" s="10" t="s">
        <v>17</v>
      </c>
      <c r="G132" s="12"/>
      <c r="H132" s="12">
        <f>H131+SUM(I120:I131)</f>
        <v>699736.5978976112</v>
      </c>
      <c r="I132" s="13">
        <f>SUM(I120:I131)</f>
        <v>56635.317771593625</v>
      </c>
    </row>
    <row r="133" spans="6:9" ht="16.5">
      <c r="F133" s="14"/>
      <c r="G133" s="14"/>
      <c r="H133" s="14"/>
      <c r="I133" s="14"/>
    </row>
    <row r="134" spans="6:9" ht="18">
      <c r="F134" s="29" t="s">
        <v>24</v>
      </c>
      <c r="G134" s="30"/>
      <c r="H134" s="30"/>
      <c r="I134" s="31"/>
    </row>
    <row r="135" spans="6:9" ht="18">
      <c r="F135" s="4" t="s">
        <v>1</v>
      </c>
      <c r="G135" s="5" t="s">
        <v>2</v>
      </c>
      <c r="H135" s="5" t="s">
        <v>3</v>
      </c>
      <c r="I135" s="6" t="s">
        <v>4</v>
      </c>
    </row>
    <row r="136" spans="6:9" ht="16.5">
      <c r="F136" s="7" t="s">
        <v>5</v>
      </c>
      <c r="G136" s="8">
        <f>D4</f>
        <v>5000</v>
      </c>
      <c r="H136" s="8">
        <f>H132+G136</f>
        <v>704736.5978976112</v>
      </c>
      <c r="I136" s="9">
        <f>H136*D3/12</f>
        <v>5402.980583881686</v>
      </c>
    </row>
    <row r="137" spans="6:9" ht="16.5">
      <c r="F137" s="7" t="s">
        <v>6</v>
      </c>
      <c r="G137" s="8">
        <f>D4</f>
        <v>5000</v>
      </c>
      <c r="H137" s="8">
        <f>G137+H136</f>
        <v>709736.5978976112</v>
      </c>
      <c r="I137" s="9">
        <f>H137*D3/12</f>
        <v>5441.3139172150195</v>
      </c>
    </row>
    <row r="138" spans="6:9" ht="16.5">
      <c r="F138" s="7" t="s">
        <v>7</v>
      </c>
      <c r="G138" s="8">
        <f>D4</f>
        <v>5000</v>
      </c>
      <c r="H138" s="8">
        <f>G138+H137</f>
        <v>714736.5978976112</v>
      </c>
      <c r="I138" s="9">
        <f>H138*D3/12</f>
        <v>5479.647250548352</v>
      </c>
    </row>
    <row r="139" spans="6:9" ht="16.5">
      <c r="F139" s="7" t="s">
        <v>8</v>
      </c>
      <c r="G139" s="8">
        <f>D4</f>
        <v>5000</v>
      </c>
      <c r="H139" s="8">
        <f aca="true" t="shared" si="8" ref="H139:H147">G139+H138</f>
        <v>719736.5978976112</v>
      </c>
      <c r="I139" s="9">
        <f>H139*D3/12</f>
        <v>5517.980583881686</v>
      </c>
    </row>
    <row r="140" spans="6:9" ht="16.5">
      <c r="F140" s="7" t="s">
        <v>9</v>
      </c>
      <c r="G140" s="8">
        <f>D4</f>
        <v>5000</v>
      </c>
      <c r="H140" s="8">
        <f t="shared" si="8"/>
        <v>724736.5978976112</v>
      </c>
      <c r="I140" s="9">
        <f>H140*D3/12</f>
        <v>5556.313917215019</v>
      </c>
    </row>
    <row r="141" spans="6:9" ht="16.5">
      <c r="F141" s="7" t="s">
        <v>10</v>
      </c>
      <c r="G141" s="8">
        <f>D4</f>
        <v>5000</v>
      </c>
      <c r="H141" s="8">
        <f t="shared" si="8"/>
        <v>729736.5978976112</v>
      </c>
      <c r="I141" s="9">
        <f>H141*D3/12</f>
        <v>5594.647250548352</v>
      </c>
    </row>
    <row r="142" spans="6:9" ht="16.5">
      <c r="F142" s="7" t="s">
        <v>11</v>
      </c>
      <c r="G142" s="8">
        <f>D4</f>
        <v>5000</v>
      </c>
      <c r="H142" s="8">
        <f t="shared" si="8"/>
        <v>734736.5978976112</v>
      </c>
      <c r="I142" s="9">
        <f>H142*D3/12</f>
        <v>5632.980583881686</v>
      </c>
    </row>
    <row r="143" spans="6:9" ht="16.5">
      <c r="F143" s="7" t="s">
        <v>12</v>
      </c>
      <c r="G143" s="8">
        <f>D4</f>
        <v>5000</v>
      </c>
      <c r="H143" s="8">
        <f t="shared" si="8"/>
        <v>739736.5978976112</v>
      </c>
      <c r="I143" s="9">
        <f>H143*D3/12</f>
        <v>5671.313917215019</v>
      </c>
    </row>
    <row r="144" spans="6:9" ht="16.5">
      <c r="F144" s="7" t="s">
        <v>13</v>
      </c>
      <c r="G144" s="8">
        <f>D4</f>
        <v>5000</v>
      </c>
      <c r="H144" s="8">
        <f t="shared" si="8"/>
        <v>744736.5978976112</v>
      </c>
      <c r="I144" s="9">
        <f>H144*D3/12</f>
        <v>5709.647250548352</v>
      </c>
    </row>
    <row r="145" spans="6:9" ht="16.5">
      <c r="F145" s="7" t="s">
        <v>14</v>
      </c>
      <c r="G145" s="8">
        <f>D4</f>
        <v>5000</v>
      </c>
      <c r="H145" s="8">
        <f t="shared" si="8"/>
        <v>749736.5978976112</v>
      </c>
      <c r="I145" s="9">
        <f>H145*D3/12</f>
        <v>5747.980583881686</v>
      </c>
    </row>
    <row r="146" spans="6:9" ht="16.5">
      <c r="F146" s="7" t="s">
        <v>15</v>
      </c>
      <c r="G146" s="8">
        <f>D4</f>
        <v>5000</v>
      </c>
      <c r="H146" s="8">
        <f t="shared" si="8"/>
        <v>754736.5978976112</v>
      </c>
      <c r="I146" s="9">
        <f>H146*D3/12</f>
        <v>5786.313917215019</v>
      </c>
    </row>
    <row r="147" spans="6:9" ht="16.5">
      <c r="F147" s="7" t="s">
        <v>16</v>
      </c>
      <c r="G147" s="8">
        <f>D4</f>
        <v>5000</v>
      </c>
      <c r="H147" s="8">
        <f t="shared" si="8"/>
        <v>759736.5978976112</v>
      </c>
      <c r="I147" s="9">
        <f>H147*D3/12</f>
        <v>5824.647250548352</v>
      </c>
    </row>
    <row r="148" spans="6:9" ht="18">
      <c r="F148" s="10" t="s">
        <v>17</v>
      </c>
      <c r="G148" s="12"/>
      <c r="H148" s="12">
        <f>H147+SUM(I136:I147)</f>
        <v>827102.3649041915</v>
      </c>
      <c r="I148" s="13">
        <f>SUM(I136:I147)</f>
        <v>67365.76700658022</v>
      </c>
    </row>
    <row r="149" spans="6:9" ht="16.5">
      <c r="F149" s="14"/>
      <c r="G149" s="14"/>
      <c r="H149" s="14"/>
      <c r="I149" s="14"/>
    </row>
    <row r="150" spans="6:9" ht="18">
      <c r="F150" s="29" t="s">
        <v>25</v>
      </c>
      <c r="G150" s="30"/>
      <c r="H150" s="30"/>
      <c r="I150" s="31"/>
    </row>
    <row r="151" spans="6:9" ht="18">
      <c r="F151" s="4" t="s">
        <v>1</v>
      </c>
      <c r="G151" s="5" t="s">
        <v>2</v>
      </c>
      <c r="H151" s="5" t="s">
        <v>3</v>
      </c>
      <c r="I151" s="6" t="s">
        <v>4</v>
      </c>
    </row>
    <row r="152" spans="6:9" ht="16.5">
      <c r="F152" s="7" t="s">
        <v>5</v>
      </c>
      <c r="G152" s="8">
        <f>D4</f>
        <v>5000</v>
      </c>
      <c r="H152" s="8">
        <f>H148+G152</f>
        <v>832102.3649041915</v>
      </c>
      <c r="I152" s="9">
        <f>H152*D3/12</f>
        <v>6379.451464265468</v>
      </c>
    </row>
    <row r="153" spans="6:9" ht="16.5">
      <c r="F153" s="7" t="s">
        <v>6</v>
      </c>
      <c r="G153" s="8">
        <f>D4</f>
        <v>5000</v>
      </c>
      <c r="H153" s="8">
        <f>G153+H152</f>
        <v>837102.3649041915</v>
      </c>
      <c r="I153" s="9">
        <f>H153*D3/12</f>
        <v>6417.784797598801</v>
      </c>
    </row>
    <row r="154" spans="6:9" ht="16.5">
      <c r="F154" s="7" t="s">
        <v>7</v>
      </c>
      <c r="G154" s="8">
        <f>D4</f>
        <v>5000</v>
      </c>
      <c r="H154" s="8">
        <f>G154+H153</f>
        <v>842102.3649041915</v>
      </c>
      <c r="I154" s="9">
        <f>H154*D3/12</f>
        <v>6456.118130932134</v>
      </c>
    </row>
    <row r="155" spans="6:9" ht="16.5">
      <c r="F155" s="7" t="s">
        <v>8</v>
      </c>
      <c r="G155" s="8">
        <f>D4</f>
        <v>5000</v>
      </c>
      <c r="H155" s="8">
        <f aca="true" t="shared" si="9" ref="H155:H163">G155+H154</f>
        <v>847102.3649041915</v>
      </c>
      <c r="I155" s="9">
        <f>H155*D3/12</f>
        <v>6494.451464265468</v>
      </c>
    </row>
    <row r="156" spans="6:9" ht="16.5">
      <c r="F156" s="7" t="s">
        <v>9</v>
      </c>
      <c r="G156" s="8">
        <f>D4</f>
        <v>5000</v>
      </c>
      <c r="H156" s="8">
        <f t="shared" si="9"/>
        <v>852102.3649041915</v>
      </c>
      <c r="I156" s="9">
        <f>H156*D3/12</f>
        <v>6532.784797598801</v>
      </c>
    </row>
    <row r="157" spans="6:9" ht="16.5">
      <c r="F157" s="7" t="s">
        <v>10</v>
      </c>
      <c r="G157" s="8">
        <f>D4</f>
        <v>5000</v>
      </c>
      <c r="H157" s="8">
        <f t="shared" si="9"/>
        <v>857102.3649041915</v>
      </c>
      <c r="I157" s="9">
        <f>H157*D3/12</f>
        <v>6571.118130932134</v>
      </c>
    </row>
    <row r="158" spans="6:9" ht="16.5">
      <c r="F158" s="7" t="s">
        <v>11</v>
      </c>
      <c r="G158" s="8">
        <f>D4</f>
        <v>5000</v>
      </c>
      <c r="H158" s="8">
        <f t="shared" si="9"/>
        <v>862102.3649041915</v>
      </c>
      <c r="I158" s="9">
        <f>H158*D3/12</f>
        <v>6609.451464265468</v>
      </c>
    </row>
    <row r="159" spans="6:9" ht="16.5">
      <c r="F159" s="7" t="s">
        <v>12</v>
      </c>
      <c r="G159" s="8">
        <f>D4</f>
        <v>5000</v>
      </c>
      <c r="H159" s="8">
        <f t="shared" si="9"/>
        <v>867102.3649041915</v>
      </c>
      <c r="I159" s="9">
        <f>H159*D3/12</f>
        <v>6647.784797598801</v>
      </c>
    </row>
    <row r="160" spans="6:9" ht="16.5">
      <c r="F160" s="7" t="s">
        <v>13</v>
      </c>
      <c r="G160" s="8">
        <f>D4</f>
        <v>5000</v>
      </c>
      <c r="H160" s="8">
        <f t="shared" si="9"/>
        <v>872102.3649041915</v>
      </c>
      <c r="I160" s="9">
        <f>H160*D3/12</f>
        <v>6686.118130932134</v>
      </c>
    </row>
    <row r="161" spans="6:9" ht="16.5">
      <c r="F161" s="7" t="s">
        <v>14</v>
      </c>
      <c r="G161" s="8">
        <f>D4</f>
        <v>5000</v>
      </c>
      <c r="H161" s="8">
        <f t="shared" si="9"/>
        <v>877102.3649041915</v>
      </c>
      <c r="I161" s="9">
        <f>H161*D3/12</f>
        <v>6724.451464265468</v>
      </c>
    </row>
    <row r="162" spans="6:9" ht="16.5">
      <c r="F162" s="7" t="s">
        <v>15</v>
      </c>
      <c r="G162" s="8">
        <f>D4</f>
        <v>5000</v>
      </c>
      <c r="H162" s="8">
        <f t="shared" si="9"/>
        <v>882102.3649041915</v>
      </c>
      <c r="I162" s="9">
        <f>H162*D3/12</f>
        <v>6762.784797598801</v>
      </c>
    </row>
    <row r="163" spans="6:9" ht="16.5">
      <c r="F163" s="7" t="s">
        <v>16</v>
      </c>
      <c r="G163" s="8">
        <f>D4</f>
        <v>5000</v>
      </c>
      <c r="H163" s="8">
        <f t="shared" si="9"/>
        <v>887102.3649041915</v>
      </c>
      <c r="I163" s="9">
        <f>H163*D3/12</f>
        <v>6801.118130932134</v>
      </c>
    </row>
    <row r="164" spans="6:9" ht="18">
      <c r="F164" s="10" t="s">
        <v>17</v>
      </c>
      <c r="G164" s="12"/>
      <c r="H164" s="12">
        <f>H163+SUM(I152:I163)</f>
        <v>966185.7824753771</v>
      </c>
      <c r="I164" s="13">
        <f>SUM(I152:I163)</f>
        <v>79083.41757118562</v>
      </c>
    </row>
    <row r="165" spans="6:9" ht="16.5">
      <c r="F165" s="14"/>
      <c r="G165" s="14"/>
      <c r="H165" s="14"/>
      <c r="I165" s="14"/>
    </row>
    <row r="166" spans="6:9" ht="18">
      <c r="F166" s="29" t="s">
        <v>26</v>
      </c>
      <c r="G166" s="30"/>
      <c r="H166" s="30"/>
      <c r="I166" s="31"/>
    </row>
    <row r="167" spans="6:9" ht="18">
      <c r="F167" s="4" t="s">
        <v>1</v>
      </c>
      <c r="G167" s="5" t="s">
        <v>2</v>
      </c>
      <c r="H167" s="5" t="s">
        <v>3</v>
      </c>
      <c r="I167" s="6" t="s">
        <v>4</v>
      </c>
    </row>
    <row r="168" spans="6:9" ht="16.5">
      <c r="F168" s="7" t="s">
        <v>5</v>
      </c>
      <c r="G168" s="8">
        <f>D4</f>
        <v>5000</v>
      </c>
      <c r="H168" s="8">
        <f>H164+G168</f>
        <v>971185.7824753771</v>
      </c>
      <c r="I168" s="9">
        <f>H168*D3/12</f>
        <v>7445.757665644557</v>
      </c>
    </row>
    <row r="169" spans="6:9" ht="16.5">
      <c r="F169" s="7" t="s">
        <v>6</v>
      </c>
      <c r="G169" s="8">
        <f>D4</f>
        <v>5000</v>
      </c>
      <c r="H169" s="8">
        <f>G169+H168</f>
        <v>976185.7824753771</v>
      </c>
      <c r="I169" s="9">
        <f>H169*D3/12</f>
        <v>7484.090998977891</v>
      </c>
    </row>
    <row r="170" spans="6:9" ht="16.5">
      <c r="F170" s="7" t="s">
        <v>7</v>
      </c>
      <c r="G170" s="8">
        <f>D4</f>
        <v>5000</v>
      </c>
      <c r="H170" s="8">
        <f>G170+H169</f>
        <v>981185.7824753771</v>
      </c>
      <c r="I170" s="9">
        <f>H170*D3/12</f>
        <v>7522.424332311224</v>
      </c>
    </row>
    <row r="171" spans="6:9" ht="16.5">
      <c r="F171" s="7" t="s">
        <v>8</v>
      </c>
      <c r="G171" s="8">
        <f>D4</f>
        <v>5000</v>
      </c>
      <c r="H171" s="8">
        <f aca="true" t="shared" si="10" ref="H171:H179">G171+H170</f>
        <v>986185.7824753771</v>
      </c>
      <c r="I171" s="9">
        <f>H171*D3/12</f>
        <v>7560.757665644557</v>
      </c>
    </row>
    <row r="172" spans="6:9" ht="16.5">
      <c r="F172" s="7" t="s">
        <v>9</v>
      </c>
      <c r="G172" s="8">
        <f>D4</f>
        <v>5000</v>
      </c>
      <c r="H172" s="8">
        <f t="shared" si="10"/>
        <v>991185.7824753771</v>
      </c>
      <c r="I172" s="9">
        <f>H172*D3/12</f>
        <v>7599.090998977891</v>
      </c>
    </row>
    <row r="173" spans="6:9" ht="16.5">
      <c r="F173" s="7" t="s">
        <v>10</v>
      </c>
      <c r="G173" s="8">
        <f>D4</f>
        <v>5000</v>
      </c>
      <c r="H173" s="8">
        <f t="shared" si="10"/>
        <v>996185.7824753771</v>
      </c>
      <c r="I173" s="9">
        <f>H173*D3/12</f>
        <v>7637.424332311224</v>
      </c>
    </row>
    <row r="174" spans="6:9" ht="16.5">
      <c r="F174" s="7" t="s">
        <v>11</v>
      </c>
      <c r="G174" s="8">
        <f>D4</f>
        <v>5000</v>
      </c>
      <c r="H174" s="8">
        <f t="shared" si="10"/>
        <v>1001185.7824753771</v>
      </c>
      <c r="I174" s="9">
        <f>H174*D3/12</f>
        <v>7675.757665644557</v>
      </c>
    </row>
    <row r="175" spans="6:9" ht="16.5">
      <c r="F175" s="7" t="s">
        <v>12</v>
      </c>
      <c r="G175" s="8">
        <f>D4</f>
        <v>5000</v>
      </c>
      <c r="H175" s="8">
        <f t="shared" si="10"/>
        <v>1006185.7824753771</v>
      </c>
      <c r="I175" s="9">
        <f>H175*D3/12</f>
        <v>7714.090998977891</v>
      </c>
    </row>
    <row r="176" spans="6:9" ht="16.5">
      <c r="F176" s="7" t="s">
        <v>13</v>
      </c>
      <c r="G176" s="8">
        <f>D4</f>
        <v>5000</v>
      </c>
      <c r="H176" s="8">
        <f t="shared" si="10"/>
        <v>1011185.7824753771</v>
      </c>
      <c r="I176" s="9">
        <f>H176*D3/12</f>
        <v>7752.424332311224</v>
      </c>
    </row>
    <row r="177" spans="6:9" ht="16.5">
      <c r="F177" s="7" t="s">
        <v>14</v>
      </c>
      <c r="G177" s="8">
        <f>D4</f>
        <v>5000</v>
      </c>
      <c r="H177" s="8">
        <f t="shared" si="10"/>
        <v>1016185.7824753771</v>
      </c>
      <c r="I177" s="9">
        <f>H177*D3/12</f>
        <v>7790.757665644557</v>
      </c>
    </row>
    <row r="178" spans="6:9" ht="16.5">
      <c r="F178" s="7" t="s">
        <v>15</v>
      </c>
      <c r="G178" s="8">
        <f>D4</f>
        <v>5000</v>
      </c>
      <c r="H178" s="8">
        <f t="shared" si="10"/>
        <v>1021185.7824753771</v>
      </c>
      <c r="I178" s="9">
        <f>H178*D3/12</f>
        <v>7829.090998977891</v>
      </c>
    </row>
    <row r="179" spans="6:9" ht="16.5">
      <c r="F179" s="7" t="s">
        <v>16</v>
      </c>
      <c r="G179" s="8">
        <f>D4</f>
        <v>5000</v>
      </c>
      <c r="H179" s="8">
        <f t="shared" si="10"/>
        <v>1026185.7824753771</v>
      </c>
      <c r="I179" s="9">
        <f>H179*D3/12</f>
        <v>7867.424332311224</v>
      </c>
    </row>
    <row r="180" spans="6:9" ht="18">
      <c r="F180" s="10" t="s">
        <v>17</v>
      </c>
      <c r="G180" s="12"/>
      <c r="H180" s="12">
        <f>H179+SUM(I168:I179)</f>
        <v>1118064.8744631119</v>
      </c>
      <c r="I180" s="13">
        <f>SUM(I168:I179)</f>
        <v>91879.09198773469</v>
      </c>
    </row>
    <row r="181" spans="6:9" ht="16.5">
      <c r="F181" s="14"/>
      <c r="G181" s="14"/>
      <c r="H181" s="14"/>
      <c r="I181" s="14"/>
    </row>
    <row r="182" spans="6:9" ht="18">
      <c r="F182" s="29" t="s">
        <v>27</v>
      </c>
      <c r="G182" s="30"/>
      <c r="H182" s="30"/>
      <c r="I182" s="31"/>
    </row>
    <row r="183" spans="6:9" ht="18">
      <c r="F183" s="4" t="s">
        <v>1</v>
      </c>
      <c r="G183" s="5" t="s">
        <v>2</v>
      </c>
      <c r="H183" s="5" t="s">
        <v>3</v>
      </c>
      <c r="I183" s="6" t="s">
        <v>4</v>
      </c>
    </row>
    <row r="184" spans="6:9" ht="16.5">
      <c r="F184" s="7" t="s">
        <v>5</v>
      </c>
      <c r="G184" s="8">
        <f>D4</f>
        <v>5000</v>
      </c>
      <c r="H184" s="8">
        <f>H180+G184</f>
        <v>1123064.8744631119</v>
      </c>
      <c r="I184" s="9">
        <f>H184*D3/12</f>
        <v>8610.164037550525</v>
      </c>
    </row>
    <row r="185" spans="6:9" ht="16.5">
      <c r="F185" s="7" t="s">
        <v>6</v>
      </c>
      <c r="G185" s="8">
        <f>D4</f>
        <v>5000</v>
      </c>
      <c r="H185" s="8">
        <f>G185+H184</f>
        <v>1128064.8744631119</v>
      </c>
      <c r="I185" s="9">
        <f>H185*D3/12</f>
        <v>8648.497370883857</v>
      </c>
    </row>
    <row r="186" spans="6:9" ht="16.5">
      <c r="F186" s="7" t="s">
        <v>7</v>
      </c>
      <c r="G186" s="8">
        <f>D4</f>
        <v>5000</v>
      </c>
      <c r="H186" s="8">
        <f>G186+H185</f>
        <v>1133064.8744631119</v>
      </c>
      <c r="I186" s="9">
        <f>H186*D3/12</f>
        <v>8686.830704217191</v>
      </c>
    </row>
    <row r="187" spans="6:9" ht="16.5">
      <c r="F187" s="7" t="s">
        <v>8</v>
      </c>
      <c r="G187" s="8">
        <f>D4</f>
        <v>5000</v>
      </c>
      <c r="H187" s="8">
        <f aca="true" t="shared" si="11" ref="H187:H195">G187+H186</f>
        <v>1138064.8744631119</v>
      </c>
      <c r="I187" s="9">
        <f>H187*D3/12</f>
        <v>8725.164037550525</v>
      </c>
    </row>
    <row r="188" spans="6:9" ht="16.5">
      <c r="F188" s="7" t="s">
        <v>9</v>
      </c>
      <c r="G188" s="8">
        <f>D4</f>
        <v>5000</v>
      </c>
      <c r="H188" s="8">
        <f t="shared" si="11"/>
        <v>1143064.8744631119</v>
      </c>
      <c r="I188" s="9">
        <f>H188*D3/12</f>
        <v>8763.497370883857</v>
      </c>
    </row>
    <row r="189" spans="6:9" ht="16.5">
      <c r="F189" s="7" t="s">
        <v>10</v>
      </c>
      <c r="G189" s="8">
        <f>D4</f>
        <v>5000</v>
      </c>
      <c r="H189" s="8">
        <f t="shared" si="11"/>
        <v>1148064.8744631119</v>
      </c>
      <c r="I189" s="9">
        <f>H189*D3/12</f>
        <v>8801.830704217191</v>
      </c>
    </row>
    <row r="190" spans="6:9" ht="16.5">
      <c r="F190" s="7" t="s">
        <v>11</v>
      </c>
      <c r="G190" s="8">
        <f>D4</f>
        <v>5000</v>
      </c>
      <c r="H190" s="8">
        <f t="shared" si="11"/>
        <v>1153064.8744631119</v>
      </c>
      <c r="I190" s="9">
        <f>H190*D3/12</f>
        <v>8840.164037550525</v>
      </c>
    </row>
    <row r="191" spans="6:9" ht="16.5">
      <c r="F191" s="7" t="s">
        <v>12</v>
      </c>
      <c r="G191" s="8">
        <f>D4</f>
        <v>5000</v>
      </c>
      <c r="H191" s="8">
        <f t="shared" si="11"/>
        <v>1158064.8744631119</v>
      </c>
      <c r="I191" s="9">
        <f>H191*D3/12</f>
        <v>8878.497370883857</v>
      </c>
    </row>
    <row r="192" spans="6:9" ht="16.5">
      <c r="F192" s="7" t="s">
        <v>13</v>
      </c>
      <c r="G192" s="8">
        <f>D4</f>
        <v>5000</v>
      </c>
      <c r="H192" s="8">
        <f t="shared" si="11"/>
        <v>1163064.8744631119</v>
      </c>
      <c r="I192" s="9">
        <f>H192*D3/12</f>
        <v>8916.830704217191</v>
      </c>
    </row>
    <row r="193" spans="6:9" ht="16.5">
      <c r="F193" s="7" t="s">
        <v>14</v>
      </c>
      <c r="G193" s="8">
        <f>D4</f>
        <v>5000</v>
      </c>
      <c r="H193" s="8">
        <f t="shared" si="11"/>
        <v>1168064.8744631119</v>
      </c>
      <c r="I193" s="9">
        <f>H193*D3/12</f>
        <v>8955.164037550525</v>
      </c>
    </row>
    <row r="194" spans="6:9" ht="16.5">
      <c r="F194" s="7" t="s">
        <v>15</v>
      </c>
      <c r="G194" s="8">
        <f>D4</f>
        <v>5000</v>
      </c>
      <c r="H194" s="8">
        <f t="shared" si="11"/>
        <v>1173064.8744631119</v>
      </c>
      <c r="I194" s="9">
        <f>H194*D3/12</f>
        <v>8993.497370883857</v>
      </c>
    </row>
    <row r="195" spans="6:9" ht="16.5">
      <c r="F195" s="7" t="s">
        <v>16</v>
      </c>
      <c r="G195" s="8">
        <f>D4</f>
        <v>5000</v>
      </c>
      <c r="H195" s="8">
        <f t="shared" si="11"/>
        <v>1178064.8744631119</v>
      </c>
      <c r="I195" s="9">
        <f>H195*D3/12</f>
        <v>9031.830704217191</v>
      </c>
    </row>
    <row r="196" spans="6:9" ht="18">
      <c r="F196" s="10" t="s">
        <v>17</v>
      </c>
      <c r="G196" s="12"/>
      <c r="H196" s="12">
        <f>H195+SUM(I184:I195)</f>
        <v>1283916.8429137182</v>
      </c>
      <c r="I196" s="13">
        <f>SUM(I184:I195)</f>
        <v>105851.96845060629</v>
      </c>
    </row>
    <row r="197" spans="6:9" ht="16.5">
      <c r="F197" s="14"/>
      <c r="G197" s="14"/>
      <c r="H197" s="14"/>
      <c r="I197" s="14"/>
    </row>
    <row r="198" spans="6:9" ht="18">
      <c r="F198" s="29" t="s">
        <v>28</v>
      </c>
      <c r="G198" s="30"/>
      <c r="H198" s="30"/>
      <c r="I198" s="31"/>
    </row>
    <row r="199" spans="6:9" ht="18">
      <c r="F199" s="4" t="s">
        <v>1</v>
      </c>
      <c r="G199" s="5" t="s">
        <v>2</v>
      </c>
      <c r="H199" s="5" t="s">
        <v>3</v>
      </c>
      <c r="I199" s="6" t="s">
        <v>4</v>
      </c>
    </row>
    <row r="200" spans="6:9" ht="16.5">
      <c r="F200" s="7" t="s">
        <v>5</v>
      </c>
      <c r="G200" s="8">
        <f>D4</f>
        <v>5000</v>
      </c>
      <c r="H200" s="8">
        <f>H196+G200</f>
        <v>1288916.8429137182</v>
      </c>
      <c r="I200" s="9">
        <f>H200*D3/12</f>
        <v>9881.69579567184</v>
      </c>
    </row>
    <row r="201" spans="6:9" ht="16.5">
      <c r="F201" s="7" t="s">
        <v>6</v>
      </c>
      <c r="G201" s="8">
        <f>D4</f>
        <v>5000</v>
      </c>
      <c r="H201" s="8">
        <f>G201+H200</f>
        <v>1293916.8429137182</v>
      </c>
      <c r="I201" s="9">
        <f>H201*D3/12</f>
        <v>9920.029129005174</v>
      </c>
    </row>
    <row r="202" spans="6:9" ht="16.5">
      <c r="F202" s="7" t="s">
        <v>7</v>
      </c>
      <c r="G202" s="8">
        <f>D4</f>
        <v>5000</v>
      </c>
      <c r="H202" s="8">
        <f>G202+H201</f>
        <v>1298916.8429137182</v>
      </c>
      <c r="I202" s="9">
        <f>H202*D3/12</f>
        <v>9958.362462338506</v>
      </c>
    </row>
    <row r="203" spans="6:9" ht="16.5">
      <c r="F203" s="7" t="s">
        <v>8</v>
      </c>
      <c r="G203" s="8">
        <f>D4</f>
        <v>5000</v>
      </c>
      <c r="H203" s="8">
        <f aca="true" t="shared" si="12" ref="H203:H211">G203+H202</f>
        <v>1303916.8429137182</v>
      </c>
      <c r="I203" s="9">
        <f>H203*D3/12</f>
        <v>9996.69579567184</v>
      </c>
    </row>
    <row r="204" spans="6:9" ht="16.5">
      <c r="F204" s="7" t="s">
        <v>9</v>
      </c>
      <c r="G204" s="8">
        <f>D4</f>
        <v>5000</v>
      </c>
      <c r="H204" s="8">
        <f t="shared" si="12"/>
        <v>1308916.8429137182</v>
      </c>
      <c r="I204" s="9">
        <f>H204*D3/12</f>
        <v>10035.029129005174</v>
      </c>
    </row>
    <row r="205" spans="6:9" ht="16.5">
      <c r="F205" s="7" t="s">
        <v>10</v>
      </c>
      <c r="G205" s="8">
        <f>D4</f>
        <v>5000</v>
      </c>
      <c r="H205" s="8">
        <f t="shared" si="12"/>
        <v>1313916.8429137182</v>
      </c>
      <c r="I205" s="9">
        <f>H205*D3/12</f>
        <v>10073.362462338506</v>
      </c>
    </row>
    <row r="206" spans="6:9" ht="16.5">
      <c r="F206" s="7" t="s">
        <v>11</v>
      </c>
      <c r="G206" s="8">
        <f>D4</f>
        <v>5000</v>
      </c>
      <c r="H206" s="8">
        <f t="shared" si="12"/>
        <v>1318916.8429137182</v>
      </c>
      <c r="I206" s="9">
        <f>H206*D3/12</f>
        <v>10111.69579567184</v>
      </c>
    </row>
    <row r="207" spans="6:9" ht="16.5">
      <c r="F207" s="7" t="s">
        <v>12</v>
      </c>
      <c r="G207" s="8">
        <f>D4</f>
        <v>5000</v>
      </c>
      <c r="H207" s="8">
        <f t="shared" si="12"/>
        <v>1323916.8429137182</v>
      </c>
      <c r="I207" s="9">
        <f>H207*D3/12</f>
        <v>10150.029129005174</v>
      </c>
    </row>
    <row r="208" spans="6:9" ht="16.5">
      <c r="F208" s="7" t="s">
        <v>13</v>
      </c>
      <c r="G208" s="8">
        <f>D4</f>
        <v>5000</v>
      </c>
      <c r="H208" s="8">
        <f t="shared" si="12"/>
        <v>1328916.8429137182</v>
      </c>
      <c r="I208" s="9">
        <f>H208*D3/12</f>
        <v>10188.362462338506</v>
      </c>
    </row>
    <row r="209" spans="6:9" ht="16.5">
      <c r="F209" s="7" t="s">
        <v>14</v>
      </c>
      <c r="G209" s="8">
        <f>D4</f>
        <v>5000</v>
      </c>
      <c r="H209" s="8">
        <f t="shared" si="12"/>
        <v>1333916.8429137182</v>
      </c>
      <c r="I209" s="9">
        <f>H209*D3/12</f>
        <v>10226.69579567184</v>
      </c>
    </row>
    <row r="210" spans="6:9" ht="16.5">
      <c r="F210" s="7" t="s">
        <v>15</v>
      </c>
      <c r="G210" s="8">
        <f>D4</f>
        <v>5000</v>
      </c>
      <c r="H210" s="8">
        <f t="shared" si="12"/>
        <v>1338916.8429137182</v>
      </c>
      <c r="I210" s="9">
        <f>H210*D3/12</f>
        <v>10265.029129005174</v>
      </c>
    </row>
    <row r="211" spans="6:9" ht="16.5">
      <c r="F211" s="7" t="s">
        <v>16</v>
      </c>
      <c r="G211" s="8">
        <f>D4</f>
        <v>5000</v>
      </c>
      <c r="H211" s="8">
        <f t="shared" si="12"/>
        <v>1343916.8429137182</v>
      </c>
      <c r="I211" s="9">
        <f>H211*D3/12</f>
        <v>10303.362462338506</v>
      </c>
    </row>
    <row r="212" spans="6:9" ht="18">
      <c r="F212" s="10" t="s">
        <v>17</v>
      </c>
      <c r="G212" s="12"/>
      <c r="H212" s="12">
        <f>H211+SUM(I200:I211)</f>
        <v>1465027.1924617803</v>
      </c>
      <c r="I212" s="13">
        <f>SUM(I200:I211)</f>
        <v>121110.34954806208</v>
      </c>
    </row>
    <row r="213" spans="6:9" ht="16.5">
      <c r="F213" s="14"/>
      <c r="G213" s="14"/>
      <c r="H213" s="14"/>
      <c r="I213" s="14"/>
    </row>
    <row r="214" spans="6:9" ht="18">
      <c r="F214" s="29" t="s">
        <v>29</v>
      </c>
      <c r="G214" s="30"/>
      <c r="H214" s="30"/>
      <c r="I214" s="31"/>
    </row>
    <row r="215" spans="6:9" ht="18">
      <c r="F215" s="4" t="s">
        <v>1</v>
      </c>
      <c r="G215" s="5" t="s">
        <v>2</v>
      </c>
      <c r="H215" s="5" t="s">
        <v>3</v>
      </c>
      <c r="I215" s="6" t="s">
        <v>4</v>
      </c>
    </row>
    <row r="216" spans="6:9" ht="16.5">
      <c r="F216" s="7" t="s">
        <v>5</v>
      </c>
      <c r="G216" s="8">
        <f>D4</f>
        <v>5000</v>
      </c>
      <c r="H216" s="8">
        <f>H212+G216</f>
        <v>1470027.1924617803</v>
      </c>
      <c r="I216" s="9">
        <f>H216*D3/12</f>
        <v>11270.208475540314</v>
      </c>
    </row>
    <row r="217" spans="6:9" ht="16.5">
      <c r="F217" s="7" t="s">
        <v>6</v>
      </c>
      <c r="G217" s="8">
        <f>D4</f>
        <v>5000</v>
      </c>
      <c r="H217" s="8">
        <f>G217+H216</f>
        <v>1475027.1924617803</v>
      </c>
      <c r="I217" s="9">
        <f>H217*D3/12</f>
        <v>11308.541808873648</v>
      </c>
    </row>
    <row r="218" spans="6:9" ht="16.5">
      <c r="F218" s="7" t="s">
        <v>7</v>
      </c>
      <c r="G218" s="8">
        <f>D4</f>
        <v>5000</v>
      </c>
      <c r="H218" s="8">
        <f>G218+H217</f>
        <v>1480027.1924617803</v>
      </c>
      <c r="I218" s="9">
        <f>H218*D3/12</f>
        <v>11346.875142206982</v>
      </c>
    </row>
    <row r="219" spans="6:9" ht="16.5">
      <c r="F219" s="7" t="s">
        <v>8</v>
      </c>
      <c r="G219" s="8">
        <f>D4</f>
        <v>5000</v>
      </c>
      <c r="H219" s="8">
        <f aca="true" t="shared" si="13" ref="H219:H227">G219+H218</f>
        <v>1485027.1924617803</v>
      </c>
      <c r="I219" s="9">
        <f>H219*D3/12</f>
        <v>11385.208475540314</v>
      </c>
    </row>
    <row r="220" spans="6:9" ht="16.5">
      <c r="F220" s="7" t="s">
        <v>9</v>
      </c>
      <c r="G220" s="8">
        <f>D4</f>
        <v>5000</v>
      </c>
      <c r="H220" s="8">
        <f t="shared" si="13"/>
        <v>1490027.1924617803</v>
      </c>
      <c r="I220" s="9">
        <f>H220*D3/12</f>
        <v>11423.541808873648</v>
      </c>
    </row>
    <row r="221" spans="6:9" ht="16.5">
      <c r="F221" s="7" t="s">
        <v>10</v>
      </c>
      <c r="G221" s="8">
        <f>D4</f>
        <v>5000</v>
      </c>
      <c r="H221" s="8">
        <f t="shared" si="13"/>
        <v>1495027.1924617803</v>
      </c>
      <c r="I221" s="9">
        <f>H221*D3/12</f>
        <v>11461.875142206982</v>
      </c>
    </row>
    <row r="222" spans="6:9" ht="16.5">
      <c r="F222" s="7" t="s">
        <v>11</v>
      </c>
      <c r="G222" s="8">
        <f>D4</f>
        <v>5000</v>
      </c>
      <c r="H222" s="8">
        <f t="shared" si="13"/>
        <v>1500027.1924617803</v>
      </c>
      <c r="I222" s="9">
        <f>H222*D3/12</f>
        <v>11500.208475540314</v>
      </c>
    </row>
    <row r="223" spans="6:9" ht="16.5">
      <c r="F223" s="7" t="s">
        <v>12</v>
      </c>
      <c r="G223" s="8">
        <f>D4</f>
        <v>5000</v>
      </c>
      <c r="H223" s="8">
        <f t="shared" si="13"/>
        <v>1505027.1924617803</v>
      </c>
      <c r="I223" s="9">
        <f>H223*D3/12</f>
        <v>11538.541808873648</v>
      </c>
    </row>
    <row r="224" spans="6:9" ht="16.5">
      <c r="F224" s="7" t="s">
        <v>13</v>
      </c>
      <c r="G224" s="8">
        <f>D4</f>
        <v>5000</v>
      </c>
      <c r="H224" s="8">
        <f t="shared" si="13"/>
        <v>1510027.1924617803</v>
      </c>
      <c r="I224" s="9">
        <f>H224*D3/12</f>
        <v>11576.875142206982</v>
      </c>
    </row>
    <row r="225" spans="6:9" ht="16.5">
      <c r="F225" s="7" t="s">
        <v>14</v>
      </c>
      <c r="G225" s="8">
        <f>D4</f>
        <v>5000</v>
      </c>
      <c r="H225" s="8">
        <f t="shared" si="13"/>
        <v>1515027.1924617803</v>
      </c>
      <c r="I225" s="9">
        <f>H225*D3/12</f>
        <v>11615.208475540314</v>
      </c>
    </row>
    <row r="226" spans="6:9" ht="16.5">
      <c r="F226" s="7" t="s">
        <v>15</v>
      </c>
      <c r="G226" s="8">
        <f>D4</f>
        <v>5000</v>
      </c>
      <c r="H226" s="8">
        <f t="shared" si="13"/>
        <v>1520027.1924617803</v>
      </c>
      <c r="I226" s="9">
        <f>H226*D3/12</f>
        <v>11653.541808873648</v>
      </c>
    </row>
    <row r="227" spans="6:9" ht="16.5">
      <c r="F227" s="7" t="s">
        <v>16</v>
      </c>
      <c r="G227" s="8">
        <f>D4</f>
        <v>5000</v>
      </c>
      <c r="H227" s="8">
        <f t="shared" si="13"/>
        <v>1525027.1924617803</v>
      </c>
      <c r="I227" s="9">
        <f>H227*D3/12</f>
        <v>11691.875142206982</v>
      </c>
    </row>
    <row r="228" spans="6:9" ht="18">
      <c r="F228" s="10" t="s">
        <v>17</v>
      </c>
      <c r="G228" s="12"/>
      <c r="H228" s="12">
        <f>H227+SUM(I216:I227)</f>
        <v>1662799.694168264</v>
      </c>
      <c r="I228" s="13">
        <f>SUM(I216:I227)</f>
        <v>137772.50170648377</v>
      </c>
    </row>
    <row r="229" spans="6:9" ht="16.5">
      <c r="F229" s="14"/>
      <c r="G229" s="14"/>
      <c r="H229" s="14"/>
      <c r="I229" s="14"/>
    </row>
    <row r="230" spans="6:9" ht="18">
      <c r="F230" s="29" t="s">
        <v>30</v>
      </c>
      <c r="G230" s="30"/>
      <c r="H230" s="30"/>
      <c r="I230" s="31"/>
    </row>
    <row r="231" spans="6:9" ht="18">
      <c r="F231" s="4" t="s">
        <v>1</v>
      </c>
      <c r="G231" s="5" t="s">
        <v>2</v>
      </c>
      <c r="H231" s="5" t="s">
        <v>3</v>
      </c>
      <c r="I231" s="6" t="s">
        <v>4</v>
      </c>
    </row>
    <row r="232" spans="6:9" ht="16.5">
      <c r="F232" s="7" t="s">
        <v>5</v>
      </c>
      <c r="G232" s="8">
        <v>0</v>
      </c>
      <c r="H232" s="8">
        <f>H228</f>
        <v>1662799.694168264</v>
      </c>
      <c r="I232" s="9">
        <f>H232*D3/12</f>
        <v>12748.130988623358</v>
      </c>
    </row>
    <row r="233" spans="6:9" ht="16.5">
      <c r="F233" s="7" t="s">
        <v>6</v>
      </c>
      <c r="G233" s="8">
        <v>0</v>
      </c>
      <c r="H233" s="8">
        <f>G233+H232</f>
        <v>1662799.694168264</v>
      </c>
      <c r="I233" s="9">
        <f>H233*D3/12</f>
        <v>12748.130988623358</v>
      </c>
    </row>
    <row r="234" spans="6:9" ht="16.5">
      <c r="F234" s="7" t="s">
        <v>7</v>
      </c>
      <c r="G234" s="8">
        <v>0</v>
      </c>
      <c r="H234" s="8">
        <f aca="true" t="shared" si="14" ref="H234:H243">G234+H233</f>
        <v>1662799.694168264</v>
      </c>
      <c r="I234" s="9">
        <f>H234*D3/12</f>
        <v>12748.130988623358</v>
      </c>
    </row>
    <row r="235" spans="6:9" ht="16.5">
      <c r="F235" s="7" t="s">
        <v>8</v>
      </c>
      <c r="G235" s="8">
        <v>0</v>
      </c>
      <c r="H235" s="8">
        <f t="shared" si="14"/>
        <v>1662799.694168264</v>
      </c>
      <c r="I235" s="9">
        <f>H235*D3/12</f>
        <v>12748.130988623358</v>
      </c>
    </row>
    <row r="236" spans="6:9" ht="16.5">
      <c r="F236" s="7" t="s">
        <v>9</v>
      </c>
      <c r="G236" s="8">
        <v>0</v>
      </c>
      <c r="H236" s="8">
        <f t="shared" si="14"/>
        <v>1662799.694168264</v>
      </c>
      <c r="I236" s="9">
        <f>H236*D3/12</f>
        <v>12748.130988623358</v>
      </c>
    </row>
    <row r="237" spans="6:9" ht="16.5">
      <c r="F237" s="7" t="s">
        <v>10</v>
      </c>
      <c r="G237" s="8">
        <v>0</v>
      </c>
      <c r="H237" s="8">
        <f t="shared" si="14"/>
        <v>1662799.694168264</v>
      </c>
      <c r="I237" s="9">
        <f>H237*D3/12</f>
        <v>12748.130988623358</v>
      </c>
    </row>
    <row r="238" spans="6:9" ht="16.5">
      <c r="F238" s="7" t="s">
        <v>11</v>
      </c>
      <c r="G238" s="8">
        <v>0</v>
      </c>
      <c r="H238" s="8">
        <f t="shared" si="14"/>
        <v>1662799.694168264</v>
      </c>
      <c r="I238" s="9">
        <f>H238*D3/12</f>
        <v>12748.130988623358</v>
      </c>
    </row>
    <row r="239" spans="6:9" ht="16.5">
      <c r="F239" s="7" t="s">
        <v>12</v>
      </c>
      <c r="G239" s="8">
        <v>0</v>
      </c>
      <c r="H239" s="8">
        <f t="shared" si="14"/>
        <v>1662799.694168264</v>
      </c>
      <c r="I239" s="9">
        <f>H239*D3/12</f>
        <v>12748.130988623358</v>
      </c>
    </row>
    <row r="240" spans="6:9" ht="16.5">
      <c r="F240" s="7" t="s">
        <v>13</v>
      </c>
      <c r="G240" s="8">
        <v>0</v>
      </c>
      <c r="H240" s="8">
        <f t="shared" si="14"/>
        <v>1662799.694168264</v>
      </c>
      <c r="I240" s="9">
        <f>H240*D3/12</f>
        <v>12748.130988623358</v>
      </c>
    </row>
    <row r="241" spans="6:9" ht="16.5">
      <c r="F241" s="7" t="s">
        <v>14</v>
      </c>
      <c r="G241" s="8">
        <v>0</v>
      </c>
      <c r="H241" s="8">
        <f t="shared" si="14"/>
        <v>1662799.694168264</v>
      </c>
      <c r="I241" s="9">
        <f>H241*D3/12</f>
        <v>12748.130988623358</v>
      </c>
    </row>
    <row r="242" spans="6:9" ht="16.5">
      <c r="F242" s="7" t="s">
        <v>15</v>
      </c>
      <c r="G242" s="8">
        <v>0</v>
      </c>
      <c r="H242" s="8">
        <f t="shared" si="14"/>
        <v>1662799.694168264</v>
      </c>
      <c r="I242" s="9">
        <f>H242*D3/12</f>
        <v>12748.130988623358</v>
      </c>
    </row>
    <row r="243" spans="6:9" ht="16.5">
      <c r="F243" s="7" t="s">
        <v>16</v>
      </c>
      <c r="G243" s="8">
        <v>0</v>
      </c>
      <c r="H243" s="8">
        <f t="shared" si="14"/>
        <v>1662799.694168264</v>
      </c>
      <c r="I243" s="9">
        <f>H243*D3/12</f>
        <v>12748.130988623358</v>
      </c>
    </row>
    <row r="244" spans="6:9" ht="18">
      <c r="F244" s="10" t="s">
        <v>17</v>
      </c>
      <c r="G244" s="12"/>
      <c r="H244" s="12">
        <f>H243+SUM(I232:I243)</f>
        <v>1815777.2660317444</v>
      </c>
      <c r="I244" s="13">
        <f>SUM(I232:I243)</f>
        <v>152977.57186348032</v>
      </c>
    </row>
    <row r="246" spans="6:9" ht="18">
      <c r="F246" s="29" t="s">
        <v>40</v>
      </c>
      <c r="G246" s="30"/>
      <c r="H246" s="30"/>
      <c r="I246" s="31"/>
    </row>
    <row r="247" spans="6:9" ht="18">
      <c r="F247" s="4" t="s">
        <v>1</v>
      </c>
      <c r="G247" s="5" t="s">
        <v>2</v>
      </c>
      <c r="H247" s="5" t="s">
        <v>3</v>
      </c>
      <c r="I247" s="6" t="s">
        <v>4</v>
      </c>
    </row>
    <row r="248" spans="6:9" ht="16.5">
      <c r="F248" s="7" t="s">
        <v>5</v>
      </c>
      <c r="G248" s="8">
        <v>0</v>
      </c>
      <c r="H248" s="8">
        <f>H244</f>
        <v>1815777.2660317444</v>
      </c>
      <c r="I248" s="9">
        <f>H248*D3/12</f>
        <v>13920.959039576708</v>
      </c>
    </row>
    <row r="249" spans="6:9" ht="16.5">
      <c r="F249" s="7" t="s">
        <v>6</v>
      </c>
      <c r="G249" s="8">
        <v>0</v>
      </c>
      <c r="H249" s="8">
        <f>G249+H248</f>
        <v>1815777.2660317444</v>
      </c>
      <c r="I249" s="9">
        <f>H249*D3/12</f>
        <v>13920.959039576708</v>
      </c>
    </row>
    <row r="250" spans="6:9" ht="16.5">
      <c r="F250" s="7" t="s">
        <v>7</v>
      </c>
      <c r="G250" s="8">
        <v>0</v>
      </c>
      <c r="H250" s="8">
        <f aca="true" t="shared" si="15" ref="H250:H259">G250+H249</f>
        <v>1815777.2660317444</v>
      </c>
      <c r="I250" s="9">
        <f>H250*D3/12</f>
        <v>13920.959039576708</v>
      </c>
    </row>
    <row r="251" spans="6:9" ht="16.5">
      <c r="F251" s="7" t="s">
        <v>8</v>
      </c>
      <c r="G251" s="8">
        <v>0</v>
      </c>
      <c r="H251" s="8">
        <f t="shared" si="15"/>
        <v>1815777.2660317444</v>
      </c>
      <c r="I251" s="9">
        <f>H251*D3/12</f>
        <v>13920.959039576708</v>
      </c>
    </row>
    <row r="252" spans="6:9" ht="16.5">
      <c r="F252" s="7" t="s">
        <v>9</v>
      </c>
      <c r="G252" s="8">
        <v>0</v>
      </c>
      <c r="H252" s="8">
        <f t="shared" si="15"/>
        <v>1815777.2660317444</v>
      </c>
      <c r="I252" s="9">
        <f>H252*D3/12</f>
        <v>13920.959039576708</v>
      </c>
    </row>
    <row r="253" spans="6:9" ht="16.5">
      <c r="F253" s="7" t="s">
        <v>10</v>
      </c>
      <c r="G253" s="8">
        <v>0</v>
      </c>
      <c r="H253" s="8">
        <f t="shared" si="15"/>
        <v>1815777.2660317444</v>
      </c>
      <c r="I253" s="9">
        <f>H253*D3/12</f>
        <v>13920.959039576708</v>
      </c>
    </row>
    <row r="254" spans="6:9" ht="16.5">
      <c r="F254" s="7" t="s">
        <v>11</v>
      </c>
      <c r="G254" s="8">
        <v>0</v>
      </c>
      <c r="H254" s="8">
        <f t="shared" si="15"/>
        <v>1815777.2660317444</v>
      </c>
      <c r="I254" s="9">
        <f>H254*D3/12</f>
        <v>13920.959039576708</v>
      </c>
    </row>
    <row r="255" spans="6:9" ht="16.5">
      <c r="F255" s="7" t="s">
        <v>12</v>
      </c>
      <c r="G255" s="8">
        <v>0</v>
      </c>
      <c r="H255" s="8">
        <f t="shared" si="15"/>
        <v>1815777.2660317444</v>
      </c>
      <c r="I255" s="9">
        <f>H255*D3/12</f>
        <v>13920.959039576708</v>
      </c>
    </row>
    <row r="256" spans="6:9" ht="16.5">
      <c r="F256" s="7" t="s">
        <v>13</v>
      </c>
      <c r="G256" s="8">
        <v>0</v>
      </c>
      <c r="H256" s="8">
        <f t="shared" si="15"/>
        <v>1815777.2660317444</v>
      </c>
      <c r="I256" s="9">
        <f>H256*D3/12</f>
        <v>13920.959039576708</v>
      </c>
    </row>
    <row r="257" spans="6:9" ht="16.5">
      <c r="F257" s="7" t="s">
        <v>14</v>
      </c>
      <c r="G257" s="8">
        <v>0</v>
      </c>
      <c r="H257" s="8">
        <f t="shared" si="15"/>
        <v>1815777.2660317444</v>
      </c>
      <c r="I257" s="9">
        <f>H257*D3/12</f>
        <v>13920.959039576708</v>
      </c>
    </row>
    <row r="258" spans="6:9" ht="16.5">
      <c r="F258" s="7" t="s">
        <v>15</v>
      </c>
      <c r="G258" s="8">
        <v>0</v>
      </c>
      <c r="H258" s="8">
        <f t="shared" si="15"/>
        <v>1815777.2660317444</v>
      </c>
      <c r="I258" s="9">
        <f>H258*D3/12</f>
        <v>13920.959039576708</v>
      </c>
    </row>
    <row r="259" spans="6:9" ht="16.5">
      <c r="F259" s="7" t="s">
        <v>16</v>
      </c>
      <c r="G259" s="8">
        <v>0</v>
      </c>
      <c r="H259" s="8">
        <f t="shared" si="15"/>
        <v>1815777.2660317444</v>
      </c>
      <c r="I259" s="9">
        <f>H259*D3/12</f>
        <v>13920.959039576708</v>
      </c>
    </row>
    <row r="260" spans="6:9" ht="18">
      <c r="F260" s="10" t="s">
        <v>17</v>
      </c>
      <c r="G260" s="12"/>
      <c r="H260" s="12">
        <f>H259+SUM(I248:I259)</f>
        <v>1982828.7745066648</v>
      </c>
      <c r="I260" s="13">
        <f>SUM(I248:I259)</f>
        <v>167051.50847492044</v>
      </c>
    </row>
    <row r="262" spans="6:9" ht="18">
      <c r="F262" s="29" t="s">
        <v>41</v>
      </c>
      <c r="G262" s="30"/>
      <c r="H262" s="30"/>
      <c r="I262" s="31"/>
    </row>
    <row r="263" spans="6:9" ht="18">
      <c r="F263" s="4" t="s">
        <v>1</v>
      </c>
      <c r="G263" s="5" t="s">
        <v>2</v>
      </c>
      <c r="H263" s="5" t="s">
        <v>3</v>
      </c>
      <c r="I263" s="6" t="s">
        <v>4</v>
      </c>
    </row>
    <row r="264" spans="6:9" ht="16.5">
      <c r="F264" s="7" t="s">
        <v>5</v>
      </c>
      <c r="G264" s="8">
        <v>0</v>
      </c>
      <c r="H264" s="8">
        <f>H260</f>
        <v>1982828.7745066648</v>
      </c>
      <c r="I264" s="9">
        <f>H264*D3/12</f>
        <v>15201.687271217765</v>
      </c>
    </row>
    <row r="265" spans="6:9" ht="16.5">
      <c r="F265" s="7" t="s">
        <v>6</v>
      </c>
      <c r="G265" s="8">
        <v>0</v>
      </c>
      <c r="H265" s="8">
        <f>G265+H264</f>
        <v>1982828.7745066648</v>
      </c>
      <c r="I265" s="9">
        <f>H265*D3/12</f>
        <v>15201.687271217765</v>
      </c>
    </row>
    <row r="266" spans="6:9" ht="16.5">
      <c r="F266" s="7" t="s">
        <v>7</v>
      </c>
      <c r="G266" s="8">
        <v>0</v>
      </c>
      <c r="H266" s="8">
        <f aca="true" t="shared" si="16" ref="H266:H275">G266+H265</f>
        <v>1982828.7745066648</v>
      </c>
      <c r="I266" s="9">
        <f>H266*D3/12</f>
        <v>15201.687271217765</v>
      </c>
    </row>
    <row r="267" spans="6:9" ht="16.5">
      <c r="F267" s="7" t="s">
        <v>8</v>
      </c>
      <c r="G267" s="8">
        <v>0</v>
      </c>
      <c r="H267" s="8">
        <f t="shared" si="16"/>
        <v>1982828.7745066648</v>
      </c>
      <c r="I267" s="9">
        <f>H267*D3/12</f>
        <v>15201.687271217765</v>
      </c>
    </row>
    <row r="268" spans="6:9" ht="16.5">
      <c r="F268" s="7" t="s">
        <v>9</v>
      </c>
      <c r="G268" s="8">
        <v>0</v>
      </c>
      <c r="H268" s="8">
        <f t="shared" si="16"/>
        <v>1982828.7745066648</v>
      </c>
      <c r="I268" s="9">
        <f>H268*D3/12</f>
        <v>15201.687271217765</v>
      </c>
    </row>
    <row r="269" spans="6:9" ht="16.5">
      <c r="F269" s="7" t="s">
        <v>10</v>
      </c>
      <c r="G269" s="8">
        <v>0</v>
      </c>
      <c r="H269" s="8">
        <f t="shared" si="16"/>
        <v>1982828.7745066648</v>
      </c>
      <c r="I269" s="9">
        <f>H269*D3/12</f>
        <v>15201.687271217765</v>
      </c>
    </row>
    <row r="270" spans="6:9" ht="16.5">
      <c r="F270" s="7" t="s">
        <v>11</v>
      </c>
      <c r="G270" s="8">
        <v>0</v>
      </c>
      <c r="H270" s="8">
        <f t="shared" si="16"/>
        <v>1982828.7745066648</v>
      </c>
      <c r="I270" s="9">
        <f>H270*D3/12</f>
        <v>15201.687271217765</v>
      </c>
    </row>
    <row r="271" spans="6:9" ht="16.5">
      <c r="F271" s="7" t="s">
        <v>12</v>
      </c>
      <c r="G271" s="8">
        <v>0</v>
      </c>
      <c r="H271" s="8">
        <f t="shared" si="16"/>
        <v>1982828.7745066648</v>
      </c>
      <c r="I271" s="9">
        <f>H271*D3/12</f>
        <v>15201.687271217765</v>
      </c>
    </row>
    <row r="272" spans="6:9" ht="16.5">
      <c r="F272" s="7" t="s">
        <v>13</v>
      </c>
      <c r="G272" s="8">
        <v>0</v>
      </c>
      <c r="H272" s="8">
        <f t="shared" si="16"/>
        <v>1982828.7745066648</v>
      </c>
      <c r="I272" s="9">
        <f>H272*D3/12</f>
        <v>15201.687271217765</v>
      </c>
    </row>
    <row r="273" spans="6:9" ht="16.5">
      <c r="F273" s="7" t="s">
        <v>14</v>
      </c>
      <c r="G273" s="8">
        <v>0</v>
      </c>
      <c r="H273" s="8">
        <f t="shared" si="16"/>
        <v>1982828.7745066648</v>
      </c>
      <c r="I273" s="9">
        <f>H273*D3/12</f>
        <v>15201.687271217765</v>
      </c>
    </row>
    <row r="274" spans="6:9" ht="16.5">
      <c r="F274" s="7" t="s">
        <v>15</v>
      </c>
      <c r="G274" s="8">
        <v>0</v>
      </c>
      <c r="H274" s="8">
        <f t="shared" si="16"/>
        <v>1982828.7745066648</v>
      </c>
      <c r="I274" s="9">
        <f>H274*D3/12</f>
        <v>15201.687271217765</v>
      </c>
    </row>
    <row r="275" spans="6:9" ht="16.5">
      <c r="F275" s="7" t="s">
        <v>16</v>
      </c>
      <c r="G275" s="8">
        <v>0</v>
      </c>
      <c r="H275" s="8">
        <f t="shared" si="16"/>
        <v>1982828.7745066648</v>
      </c>
      <c r="I275" s="9">
        <f>H275*D3/12</f>
        <v>15201.687271217765</v>
      </c>
    </row>
    <row r="276" spans="6:9" ht="18">
      <c r="F276" s="10" t="s">
        <v>17</v>
      </c>
      <c r="G276" s="12"/>
      <c r="H276" s="12">
        <f>H275+SUM(I264:I275)</f>
        <v>2165249.021761278</v>
      </c>
      <c r="I276" s="13">
        <f>SUM(I264:I275)</f>
        <v>182420.24725461312</v>
      </c>
    </row>
    <row r="278" spans="6:9" ht="18">
      <c r="F278" s="29" t="s">
        <v>42</v>
      </c>
      <c r="G278" s="30"/>
      <c r="H278" s="30"/>
      <c r="I278" s="31"/>
    </row>
    <row r="279" spans="6:9" ht="18">
      <c r="F279" s="4" t="s">
        <v>1</v>
      </c>
      <c r="G279" s="5" t="s">
        <v>2</v>
      </c>
      <c r="H279" s="5" t="s">
        <v>3</v>
      </c>
      <c r="I279" s="6" t="s">
        <v>4</v>
      </c>
    </row>
    <row r="280" spans="6:9" ht="16.5">
      <c r="F280" s="7" t="s">
        <v>5</v>
      </c>
      <c r="G280" s="8">
        <v>0</v>
      </c>
      <c r="H280" s="8">
        <f>H276</f>
        <v>2165249.021761278</v>
      </c>
      <c r="I280" s="9">
        <f>H280*D3/12</f>
        <v>16600.2425001698</v>
      </c>
    </row>
    <row r="281" spans="6:9" ht="16.5">
      <c r="F281" s="7" t="s">
        <v>6</v>
      </c>
      <c r="G281" s="8">
        <v>0</v>
      </c>
      <c r="H281" s="8">
        <f>G281+H280</f>
        <v>2165249.021761278</v>
      </c>
      <c r="I281" s="9">
        <f>H281*D3/12</f>
        <v>16600.2425001698</v>
      </c>
    </row>
    <row r="282" spans="6:9" ht="16.5">
      <c r="F282" s="7" t="s">
        <v>7</v>
      </c>
      <c r="G282" s="8">
        <v>0</v>
      </c>
      <c r="H282" s="8">
        <f aca="true" t="shared" si="17" ref="H282:H291">G282+H281</f>
        <v>2165249.021761278</v>
      </c>
      <c r="I282" s="9">
        <f>H282*D3/12</f>
        <v>16600.2425001698</v>
      </c>
    </row>
    <row r="283" spans="6:9" ht="16.5">
      <c r="F283" s="7" t="s">
        <v>8</v>
      </c>
      <c r="G283" s="8">
        <v>0</v>
      </c>
      <c r="H283" s="8">
        <f t="shared" si="17"/>
        <v>2165249.021761278</v>
      </c>
      <c r="I283" s="9">
        <f>H283*D3/12</f>
        <v>16600.2425001698</v>
      </c>
    </row>
    <row r="284" spans="6:9" ht="16.5">
      <c r="F284" s="7" t="s">
        <v>9</v>
      </c>
      <c r="G284" s="8">
        <v>0</v>
      </c>
      <c r="H284" s="8">
        <f t="shared" si="17"/>
        <v>2165249.021761278</v>
      </c>
      <c r="I284" s="9">
        <f>H284*D3/12</f>
        <v>16600.2425001698</v>
      </c>
    </row>
    <row r="285" spans="6:9" ht="16.5">
      <c r="F285" s="7" t="s">
        <v>10</v>
      </c>
      <c r="G285" s="8">
        <v>0</v>
      </c>
      <c r="H285" s="8">
        <f t="shared" si="17"/>
        <v>2165249.021761278</v>
      </c>
      <c r="I285" s="9">
        <f>H285*D3/12</f>
        <v>16600.2425001698</v>
      </c>
    </row>
    <row r="286" spans="6:9" ht="16.5">
      <c r="F286" s="7" t="s">
        <v>11</v>
      </c>
      <c r="G286" s="8">
        <v>0</v>
      </c>
      <c r="H286" s="8">
        <f t="shared" si="17"/>
        <v>2165249.021761278</v>
      </c>
      <c r="I286" s="9">
        <f>H286*D3/12</f>
        <v>16600.2425001698</v>
      </c>
    </row>
    <row r="287" spans="6:9" ht="16.5">
      <c r="F287" s="7" t="s">
        <v>12</v>
      </c>
      <c r="G287" s="8">
        <v>0</v>
      </c>
      <c r="H287" s="8">
        <f t="shared" si="17"/>
        <v>2165249.021761278</v>
      </c>
      <c r="I287" s="9">
        <f>H287*D3/12</f>
        <v>16600.2425001698</v>
      </c>
    </row>
    <row r="288" spans="6:9" ht="16.5">
      <c r="F288" s="7" t="s">
        <v>13</v>
      </c>
      <c r="G288" s="8">
        <v>0</v>
      </c>
      <c r="H288" s="8">
        <f t="shared" si="17"/>
        <v>2165249.021761278</v>
      </c>
      <c r="I288" s="9">
        <f>H288*D3/12</f>
        <v>16600.2425001698</v>
      </c>
    </row>
    <row r="289" spans="6:9" ht="16.5">
      <c r="F289" s="7" t="s">
        <v>14</v>
      </c>
      <c r="G289" s="8">
        <v>0</v>
      </c>
      <c r="H289" s="8">
        <f t="shared" si="17"/>
        <v>2165249.021761278</v>
      </c>
      <c r="I289" s="9">
        <f>H289*D3/12</f>
        <v>16600.2425001698</v>
      </c>
    </row>
    <row r="290" spans="6:9" ht="16.5">
      <c r="F290" s="7" t="s">
        <v>15</v>
      </c>
      <c r="G290" s="8">
        <v>0</v>
      </c>
      <c r="H290" s="8">
        <f t="shared" si="17"/>
        <v>2165249.021761278</v>
      </c>
      <c r="I290" s="9">
        <f>H290*D3/12</f>
        <v>16600.2425001698</v>
      </c>
    </row>
    <row r="291" spans="6:9" ht="16.5">
      <c r="F291" s="7" t="s">
        <v>16</v>
      </c>
      <c r="G291" s="8">
        <v>0</v>
      </c>
      <c r="H291" s="8">
        <f t="shared" si="17"/>
        <v>2165249.021761278</v>
      </c>
      <c r="I291" s="9">
        <f>H291*D3/12</f>
        <v>16600.2425001698</v>
      </c>
    </row>
    <row r="292" spans="6:9" ht="18">
      <c r="F292" s="10" t="s">
        <v>17</v>
      </c>
      <c r="G292" s="12"/>
      <c r="H292" s="12">
        <f>H291+SUM(I280:I291)</f>
        <v>2364451.9317633156</v>
      </c>
      <c r="I292" s="13">
        <f>SUM(I280:I291)</f>
        <v>199202.91000203753</v>
      </c>
    </row>
    <row r="294" spans="6:9" ht="18">
      <c r="F294" s="29" t="s">
        <v>43</v>
      </c>
      <c r="G294" s="30"/>
      <c r="H294" s="30"/>
      <c r="I294" s="31"/>
    </row>
    <row r="295" spans="6:9" ht="18">
      <c r="F295" s="4" t="s">
        <v>1</v>
      </c>
      <c r="G295" s="5" t="s">
        <v>2</v>
      </c>
      <c r="H295" s="5" t="s">
        <v>3</v>
      </c>
      <c r="I295" s="6" t="s">
        <v>4</v>
      </c>
    </row>
    <row r="296" spans="6:9" ht="16.5">
      <c r="F296" s="7" t="s">
        <v>5</v>
      </c>
      <c r="G296" s="8">
        <v>0</v>
      </c>
      <c r="H296" s="8">
        <f>H292</f>
        <v>2364451.9317633156</v>
      </c>
      <c r="I296" s="9">
        <f>H296*D3/12</f>
        <v>18127.464810185418</v>
      </c>
    </row>
    <row r="297" spans="6:9" ht="16.5">
      <c r="F297" s="7" t="s">
        <v>6</v>
      </c>
      <c r="G297" s="8">
        <v>0</v>
      </c>
      <c r="H297" s="8">
        <f>G297+H296</f>
        <v>2364451.9317633156</v>
      </c>
      <c r="I297" s="9">
        <f>H297*D3/12</f>
        <v>18127.464810185418</v>
      </c>
    </row>
    <row r="298" spans="6:9" ht="16.5">
      <c r="F298" s="7" t="s">
        <v>7</v>
      </c>
      <c r="G298" s="8">
        <v>0</v>
      </c>
      <c r="H298" s="8">
        <f aca="true" t="shared" si="18" ref="H298:H307">G298+H297</f>
        <v>2364451.9317633156</v>
      </c>
      <c r="I298" s="9">
        <f>H298*D3/12</f>
        <v>18127.464810185418</v>
      </c>
    </row>
    <row r="299" spans="6:9" ht="16.5">
      <c r="F299" s="7" t="s">
        <v>8</v>
      </c>
      <c r="G299" s="8">
        <v>0</v>
      </c>
      <c r="H299" s="8">
        <f t="shared" si="18"/>
        <v>2364451.9317633156</v>
      </c>
      <c r="I299" s="9">
        <f>H299*D3/12</f>
        <v>18127.464810185418</v>
      </c>
    </row>
    <row r="300" spans="6:9" ht="16.5">
      <c r="F300" s="7" t="s">
        <v>9</v>
      </c>
      <c r="G300" s="8">
        <v>0</v>
      </c>
      <c r="H300" s="8">
        <f t="shared" si="18"/>
        <v>2364451.9317633156</v>
      </c>
      <c r="I300" s="9">
        <f>H300*D3/12</f>
        <v>18127.464810185418</v>
      </c>
    </row>
    <row r="301" spans="6:9" ht="16.5">
      <c r="F301" s="7" t="s">
        <v>10</v>
      </c>
      <c r="G301" s="8">
        <v>0</v>
      </c>
      <c r="H301" s="8">
        <f t="shared" si="18"/>
        <v>2364451.9317633156</v>
      </c>
      <c r="I301" s="9">
        <f>H301*D3/12</f>
        <v>18127.464810185418</v>
      </c>
    </row>
    <row r="302" spans="6:9" ht="16.5">
      <c r="F302" s="7" t="s">
        <v>11</v>
      </c>
      <c r="G302" s="8">
        <v>0</v>
      </c>
      <c r="H302" s="8">
        <f t="shared" si="18"/>
        <v>2364451.9317633156</v>
      </c>
      <c r="I302" s="9">
        <f>H302*D3/12</f>
        <v>18127.464810185418</v>
      </c>
    </row>
    <row r="303" spans="6:9" ht="16.5">
      <c r="F303" s="7" t="s">
        <v>12</v>
      </c>
      <c r="G303" s="8">
        <v>0</v>
      </c>
      <c r="H303" s="8">
        <f t="shared" si="18"/>
        <v>2364451.9317633156</v>
      </c>
      <c r="I303" s="9">
        <f>H303*D3/12</f>
        <v>18127.464810185418</v>
      </c>
    </row>
    <row r="304" spans="6:9" ht="16.5">
      <c r="F304" s="7" t="s">
        <v>13</v>
      </c>
      <c r="G304" s="8">
        <v>0</v>
      </c>
      <c r="H304" s="8">
        <f t="shared" si="18"/>
        <v>2364451.9317633156</v>
      </c>
      <c r="I304" s="9">
        <f>H304*D3/12</f>
        <v>18127.464810185418</v>
      </c>
    </row>
    <row r="305" spans="6:9" ht="16.5">
      <c r="F305" s="7" t="s">
        <v>14</v>
      </c>
      <c r="G305" s="8">
        <v>0</v>
      </c>
      <c r="H305" s="8">
        <f t="shared" si="18"/>
        <v>2364451.9317633156</v>
      </c>
      <c r="I305" s="9">
        <f>H305*D3/12</f>
        <v>18127.464810185418</v>
      </c>
    </row>
    <row r="306" spans="6:9" ht="16.5">
      <c r="F306" s="7" t="s">
        <v>15</v>
      </c>
      <c r="G306" s="8">
        <v>0</v>
      </c>
      <c r="H306" s="8">
        <f t="shared" si="18"/>
        <v>2364451.9317633156</v>
      </c>
      <c r="I306" s="9">
        <f>H306*D3/12</f>
        <v>18127.464810185418</v>
      </c>
    </row>
    <row r="307" spans="6:9" ht="16.5">
      <c r="F307" s="7" t="s">
        <v>16</v>
      </c>
      <c r="G307" s="8">
        <v>0</v>
      </c>
      <c r="H307" s="8">
        <f t="shared" si="18"/>
        <v>2364451.9317633156</v>
      </c>
      <c r="I307" s="9">
        <f>H307*D3/12</f>
        <v>18127.464810185418</v>
      </c>
    </row>
    <row r="308" spans="6:9" ht="18">
      <c r="F308" s="10" t="s">
        <v>17</v>
      </c>
      <c r="G308" s="12"/>
      <c r="H308" s="12">
        <f>H307+SUM(I296:I307)</f>
        <v>2581981.5094855404</v>
      </c>
      <c r="I308" s="13">
        <f>SUM(I296:I307)</f>
        <v>217529.57772222508</v>
      </c>
    </row>
    <row r="310" spans="6:9" ht="18">
      <c r="F310" s="29" t="s">
        <v>44</v>
      </c>
      <c r="G310" s="30"/>
      <c r="H310" s="30"/>
      <c r="I310" s="31"/>
    </row>
    <row r="311" spans="6:9" ht="18">
      <c r="F311" s="4" t="s">
        <v>1</v>
      </c>
      <c r="G311" s="5" t="s">
        <v>2</v>
      </c>
      <c r="H311" s="5" t="s">
        <v>3</v>
      </c>
      <c r="I311" s="6" t="s">
        <v>4</v>
      </c>
    </row>
    <row r="312" spans="6:9" ht="16.5">
      <c r="F312" s="7" t="s">
        <v>5</v>
      </c>
      <c r="G312" s="8">
        <v>0</v>
      </c>
      <c r="H312" s="8">
        <f>H308</f>
        <v>2581981.5094855404</v>
      </c>
      <c r="I312" s="9">
        <f>H312*D3/12</f>
        <v>19795.191572722477</v>
      </c>
    </row>
    <row r="313" spans="6:9" ht="16.5">
      <c r="F313" s="7" t="s">
        <v>6</v>
      </c>
      <c r="G313" s="8">
        <v>0</v>
      </c>
      <c r="H313" s="8">
        <f>G313+H312</f>
        <v>2581981.5094855404</v>
      </c>
      <c r="I313" s="9">
        <f>H313*D3/12</f>
        <v>19795.191572722477</v>
      </c>
    </row>
    <row r="314" spans="6:9" ht="16.5">
      <c r="F314" s="7" t="s">
        <v>7</v>
      </c>
      <c r="G314" s="8">
        <v>0</v>
      </c>
      <c r="H314" s="8">
        <f aca="true" t="shared" si="19" ref="H314:H323">G314+H313</f>
        <v>2581981.5094855404</v>
      </c>
      <c r="I314" s="9">
        <f>H314*D3/12</f>
        <v>19795.191572722477</v>
      </c>
    </row>
    <row r="315" spans="6:9" ht="16.5">
      <c r="F315" s="7" t="s">
        <v>8</v>
      </c>
      <c r="G315" s="8">
        <v>0</v>
      </c>
      <c r="H315" s="8">
        <f t="shared" si="19"/>
        <v>2581981.5094855404</v>
      </c>
      <c r="I315" s="9">
        <f>H315*D3/12</f>
        <v>19795.191572722477</v>
      </c>
    </row>
    <row r="316" spans="6:9" ht="16.5">
      <c r="F316" s="7" t="s">
        <v>9</v>
      </c>
      <c r="G316" s="8">
        <v>0</v>
      </c>
      <c r="H316" s="8">
        <f t="shared" si="19"/>
        <v>2581981.5094855404</v>
      </c>
      <c r="I316" s="9">
        <f>H316*D3/12</f>
        <v>19795.191572722477</v>
      </c>
    </row>
    <row r="317" spans="6:9" ht="16.5">
      <c r="F317" s="7" t="s">
        <v>10</v>
      </c>
      <c r="G317" s="8">
        <v>0</v>
      </c>
      <c r="H317" s="8">
        <f t="shared" si="19"/>
        <v>2581981.5094855404</v>
      </c>
      <c r="I317" s="9">
        <f>H317*D3/12</f>
        <v>19795.191572722477</v>
      </c>
    </row>
    <row r="318" spans="6:9" ht="16.5">
      <c r="F318" s="7" t="s">
        <v>11</v>
      </c>
      <c r="G318" s="8">
        <v>0</v>
      </c>
      <c r="H318" s="8">
        <f t="shared" si="19"/>
        <v>2581981.5094855404</v>
      </c>
      <c r="I318" s="9">
        <f>H318*D3/12</f>
        <v>19795.191572722477</v>
      </c>
    </row>
    <row r="319" spans="6:9" ht="16.5">
      <c r="F319" s="7" t="s">
        <v>12</v>
      </c>
      <c r="G319" s="8">
        <v>0</v>
      </c>
      <c r="H319" s="8">
        <f t="shared" si="19"/>
        <v>2581981.5094855404</v>
      </c>
      <c r="I319" s="9">
        <f>H319*D3/12</f>
        <v>19795.191572722477</v>
      </c>
    </row>
    <row r="320" spans="6:9" ht="16.5">
      <c r="F320" s="7" t="s">
        <v>13</v>
      </c>
      <c r="G320" s="8">
        <v>0</v>
      </c>
      <c r="H320" s="8">
        <f t="shared" si="19"/>
        <v>2581981.5094855404</v>
      </c>
      <c r="I320" s="9">
        <f>H320*D3/12</f>
        <v>19795.191572722477</v>
      </c>
    </row>
    <row r="321" spans="6:9" ht="16.5">
      <c r="F321" s="7" t="s">
        <v>14</v>
      </c>
      <c r="G321" s="8">
        <v>0</v>
      </c>
      <c r="H321" s="8">
        <f t="shared" si="19"/>
        <v>2581981.5094855404</v>
      </c>
      <c r="I321" s="9">
        <f>H321*D3/12</f>
        <v>19795.191572722477</v>
      </c>
    </row>
    <row r="322" spans="6:9" ht="16.5">
      <c r="F322" s="7" t="s">
        <v>15</v>
      </c>
      <c r="G322" s="8">
        <v>0</v>
      </c>
      <c r="H322" s="8">
        <f t="shared" si="19"/>
        <v>2581981.5094855404</v>
      </c>
      <c r="I322" s="9">
        <f>H322*D3/12</f>
        <v>19795.191572722477</v>
      </c>
    </row>
    <row r="323" spans="6:9" ht="16.5">
      <c r="F323" s="7" t="s">
        <v>16</v>
      </c>
      <c r="G323" s="8">
        <v>0</v>
      </c>
      <c r="H323" s="8">
        <f t="shared" si="19"/>
        <v>2581981.5094855404</v>
      </c>
      <c r="I323" s="9">
        <f>H323*D3/12</f>
        <v>19795.191572722477</v>
      </c>
    </row>
    <row r="324" spans="6:9" ht="18">
      <c r="F324" s="10" t="s">
        <v>17</v>
      </c>
      <c r="G324" s="12"/>
      <c r="H324" s="12">
        <f>H323+SUM(I312:I323)</f>
        <v>2819523.80835821</v>
      </c>
      <c r="I324" s="13">
        <f>SUM(I312:I323)</f>
        <v>237542.29887266978</v>
      </c>
    </row>
    <row r="326" spans="6:9" ht="18">
      <c r="F326" s="29" t="s">
        <v>45</v>
      </c>
      <c r="G326" s="30"/>
      <c r="H326" s="30"/>
      <c r="I326" s="31"/>
    </row>
    <row r="327" spans="6:9" ht="18">
      <c r="F327" s="4" t="s">
        <v>1</v>
      </c>
      <c r="G327" s="5" t="s">
        <v>2</v>
      </c>
      <c r="H327" s="5" t="s">
        <v>3</v>
      </c>
      <c r="I327" s="6" t="s">
        <v>4</v>
      </c>
    </row>
    <row r="328" spans="6:9" ht="16.5">
      <c r="F328" s="7" t="s">
        <v>5</v>
      </c>
      <c r="G328" s="8">
        <v>0</v>
      </c>
      <c r="H328" s="8">
        <f>H324</f>
        <v>2819523.80835821</v>
      </c>
      <c r="I328" s="9">
        <f>H328*D3/12</f>
        <v>21616.349197412943</v>
      </c>
    </row>
    <row r="329" spans="6:9" ht="16.5">
      <c r="F329" s="7" t="s">
        <v>6</v>
      </c>
      <c r="G329" s="8">
        <v>0</v>
      </c>
      <c r="H329" s="8">
        <f>G329+H328</f>
        <v>2819523.80835821</v>
      </c>
      <c r="I329" s="9">
        <f>H329*D3/12</f>
        <v>21616.349197412943</v>
      </c>
    </row>
    <row r="330" spans="6:9" ht="16.5">
      <c r="F330" s="7" t="s">
        <v>7</v>
      </c>
      <c r="G330" s="8">
        <v>0</v>
      </c>
      <c r="H330" s="8">
        <f aca="true" t="shared" si="20" ref="H330:H339">G330+H329</f>
        <v>2819523.80835821</v>
      </c>
      <c r="I330" s="9">
        <f>H330*D3/12</f>
        <v>21616.349197412943</v>
      </c>
    </row>
    <row r="331" spans="6:9" ht="16.5">
      <c r="F331" s="7" t="s">
        <v>8</v>
      </c>
      <c r="G331" s="8">
        <v>0</v>
      </c>
      <c r="H331" s="8">
        <f t="shared" si="20"/>
        <v>2819523.80835821</v>
      </c>
      <c r="I331" s="9">
        <f>H331*D3/12</f>
        <v>21616.349197412943</v>
      </c>
    </row>
    <row r="332" spans="6:9" ht="16.5">
      <c r="F332" s="7" t="s">
        <v>9</v>
      </c>
      <c r="G332" s="8">
        <v>0</v>
      </c>
      <c r="H332" s="8">
        <f t="shared" si="20"/>
        <v>2819523.80835821</v>
      </c>
      <c r="I332" s="9">
        <f>H332*D3/12</f>
        <v>21616.349197412943</v>
      </c>
    </row>
    <row r="333" spans="6:9" ht="16.5">
      <c r="F333" s="7" t="s">
        <v>10</v>
      </c>
      <c r="G333" s="8">
        <v>0</v>
      </c>
      <c r="H333" s="8">
        <f t="shared" si="20"/>
        <v>2819523.80835821</v>
      </c>
      <c r="I333" s="9">
        <f>H333*D3/12</f>
        <v>21616.349197412943</v>
      </c>
    </row>
    <row r="334" spans="6:9" ht="16.5">
      <c r="F334" s="7" t="s">
        <v>11</v>
      </c>
      <c r="G334" s="8">
        <v>0</v>
      </c>
      <c r="H334" s="8">
        <f t="shared" si="20"/>
        <v>2819523.80835821</v>
      </c>
      <c r="I334" s="9">
        <f>H334*D3/12</f>
        <v>21616.349197412943</v>
      </c>
    </row>
    <row r="335" spans="6:9" ht="16.5">
      <c r="F335" s="7" t="s">
        <v>12</v>
      </c>
      <c r="G335" s="8">
        <v>0</v>
      </c>
      <c r="H335" s="8">
        <f t="shared" si="20"/>
        <v>2819523.80835821</v>
      </c>
      <c r="I335" s="9">
        <f>H335*D3/12</f>
        <v>21616.349197412943</v>
      </c>
    </row>
    <row r="336" spans="6:9" ht="16.5">
      <c r="F336" s="7" t="s">
        <v>13</v>
      </c>
      <c r="G336" s="8">
        <v>0</v>
      </c>
      <c r="H336" s="8">
        <f t="shared" si="20"/>
        <v>2819523.80835821</v>
      </c>
      <c r="I336" s="9">
        <f>H336*D3/12</f>
        <v>21616.349197412943</v>
      </c>
    </row>
    <row r="337" spans="6:9" ht="16.5">
      <c r="F337" s="7" t="s">
        <v>14</v>
      </c>
      <c r="G337" s="8">
        <v>0</v>
      </c>
      <c r="H337" s="8">
        <f t="shared" si="20"/>
        <v>2819523.80835821</v>
      </c>
      <c r="I337" s="9">
        <f>H337*D3/12</f>
        <v>21616.349197412943</v>
      </c>
    </row>
    <row r="338" spans="6:9" ht="16.5">
      <c r="F338" s="7" t="s">
        <v>15</v>
      </c>
      <c r="G338" s="8">
        <v>0</v>
      </c>
      <c r="H338" s="8">
        <f t="shared" si="20"/>
        <v>2819523.80835821</v>
      </c>
      <c r="I338" s="9">
        <f>H338*D3/12</f>
        <v>21616.349197412943</v>
      </c>
    </row>
    <row r="339" spans="6:9" ht="16.5">
      <c r="F339" s="7" t="s">
        <v>16</v>
      </c>
      <c r="G339" s="8">
        <v>0</v>
      </c>
      <c r="H339" s="8">
        <f t="shared" si="20"/>
        <v>2819523.80835821</v>
      </c>
      <c r="I339" s="9">
        <f>H339*D3/12</f>
        <v>21616.349197412943</v>
      </c>
    </row>
    <row r="340" spans="6:9" ht="18">
      <c r="F340" s="10" t="s">
        <v>17</v>
      </c>
      <c r="G340" s="12"/>
      <c r="H340" s="12">
        <f>H339+SUM(I328:I339)</f>
        <v>3078919.9987271656</v>
      </c>
      <c r="I340" s="13">
        <f>SUM(I328:I339)</f>
        <v>259396.19036895537</v>
      </c>
    </row>
  </sheetData>
  <sheetProtection password="DDA7" sheet="1" objects="1" scenarios="1"/>
  <protectedRanges>
    <protectedRange sqref="D3:D4" name="Range1"/>
  </protectedRanges>
  <mergeCells count="24">
    <mergeCell ref="F326:I326"/>
    <mergeCell ref="F246:I246"/>
    <mergeCell ref="F262:I262"/>
    <mergeCell ref="F278:I278"/>
    <mergeCell ref="F294:I294"/>
    <mergeCell ref="F310:I310"/>
    <mergeCell ref="F3:I3"/>
    <mergeCell ref="B2:D2"/>
    <mergeCell ref="K2:L2"/>
    <mergeCell ref="F166:I166"/>
    <mergeCell ref="F182:I182"/>
    <mergeCell ref="F6:I6"/>
    <mergeCell ref="F22:I22"/>
    <mergeCell ref="F38:I38"/>
    <mergeCell ref="F54:I54"/>
    <mergeCell ref="F198:I198"/>
    <mergeCell ref="F214:I214"/>
    <mergeCell ref="F230:I230"/>
    <mergeCell ref="F70:I70"/>
    <mergeCell ref="F86:I86"/>
    <mergeCell ref="F102:I102"/>
    <mergeCell ref="F118:I118"/>
    <mergeCell ref="F134:I134"/>
    <mergeCell ref="F150:I150"/>
  </mergeCells>
  <printOptions/>
  <pageMargins left="0.7" right="0.7" top="0.75" bottom="0.75" header="0.3" footer="0.3"/>
  <pageSetup horizontalDpi="600" verticalDpi="600" orientation="portrait" r:id="rId1"/>
  <ignoredErrors>
    <ignoredError sqref="I27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B2:L340"/>
  <sheetViews>
    <sheetView tabSelected="1" zoomScalePageLayoutView="0" workbookViewId="0" topLeftCell="A1">
      <selection activeCell="D9" sqref="D9"/>
    </sheetView>
  </sheetViews>
  <sheetFormatPr defaultColWidth="9.140625" defaultRowHeight="15"/>
  <cols>
    <col min="1" max="2" width="9.140625" style="1" customWidth="1"/>
    <col min="3" max="3" width="10.7109375" style="1" customWidth="1"/>
    <col min="4" max="4" width="9.28125" style="1" bestFit="1" customWidth="1"/>
    <col min="5" max="6" width="9.140625" style="1" customWidth="1"/>
    <col min="7" max="7" width="11.421875" style="1" customWidth="1"/>
    <col min="8" max="8" width="13.421875" style="1" bestFit="1" customWidth="1"/>
    <col min="9" max="9" width="11.8515625" style="1" bestFit="1" customWidth="1"/>
    <col min="10" max="10" width="9.140625" style="1" customWidth="1"/>
    <col min="11" max="11" width="17.421875" style="1" customWidth="1"/>
    <col min="12" max="12" width="11.421875" style="1" customWidth="1"/>
    <col min="13" max="16384" width="9.140625" style="1" customWidth="1"/>
  </cols>
  <sheetData>
    <row r="1" ht="17.25" thickBot="1"/>
    <row r="2" spans="2:12" ht="18.75" thickBot="1">
      <c r="B2" s="32" t="s">
        <v>32</v>
      </c>
      <c r="C2" s="32"/>
      <c r="D2" s="32"/>
      <c r="E2" s="2"/>
      <c r="K2" s="32" t="s">
        <v>37</v>
      </c>
      <c r="L2" s="32"/>
    </row>
    <row r="3" spans="2:12" ht="18.75" thickBot="1">
      <c r="B3" s="17" t="s">
        <v>34</v>
      </c>
      <c r="C3" s="17"/>
      <c r="D3" s="18">
        <v>0.092</v>
      </c>
      <c r="E3" s="3"/>
      <c r="F3" s="21" t="s">
        <v>35</v>
      </c>
      <c r="G3" s="22"/>
      <c r="H3" s="22"/>
      <c r="I3" s="23"/>
      <c r="K3" s="17" t="s">
        <v>36</v>
      </c>
      <c r="L3" s="19">
        <f>H340</f>
        <v>533764.1909207911</v>
      </c>
    </row>
    <row r="4" spans="2:4" ht="17.25" thickBot="1">
      <c r="B4" s="17" t="s">
        <v>46</v>
      </c>
      <c r="C4" s="17"/>
      <c r="D4" s="17">
        <v>10000</v>
      </c>
    </row>
    <row r="6" spans="6:9" ht="18">
      <c r="F6" s="29" t="s">
        <v>31</v>
      </c>
      <c r="G6" s="30"/>
      <c r="H6" s="30"/>
      <c r="I6" s="31"/>
    </row>
    <row r="7" spans="6:9" ht="18">
      <c r="F7" s="4" t="s">
        <v>1</v>
      </c>
      <c r="G7" s="5" t="s">
        <v>2</v>
      </c>
      <c r="H7" s="5" t="s">
        <v>3</v>
      </c>
      <c r="I7" s="6" t="s">
        <v>4</v>
      </c>
    </row>
    <row r="8" spans="6:9" ht="16.5">
      <c r="F8" s="7" t="s">
        <v>5</v>
      </c>
      <c r="G8" s="8">
        <f>D4</f>
        <v>10000</v>
      </c>
      <c r="H8" s="8">
        <f>G8</f>
        <v>10000</v>
      </c>
      <c r="I8" s="9">
        <f>H8*D3/12</f>
        <v>76.66666666666667</v>
      </c>
    </row>
    <row r="9" spans="6:9" ht="16.5">
      <c r="F9" s="7" t="s">
        <v>6</v>
      </c>
      <c r="G9" s="8"/>
      <c r="H9" s="8">
        <f>G9+H8</f>
        <v>10000</v>
      </c>
      <c r="I9" s="9">
        <f>H9*D3/12</f>
        <v>76.66666666666667</v>
      </c>
    </row>
    <row r="10" spans="6:9" ht="16.5">
      <c r="F10" s="7" t="s">
        <v>7</v>
      </c>
      <c r="G10" s="8"/>
      <c r="H10" s="8">
        <f aca="true" t="shared" si="0" ref="H10:H19">G10+H9</f>
        <v>10000</v>
      </c>
      <c r="I10" s="9">
        <f>H10*D3/12</f>
        <v>76.66666666666667</v>
      </c>
    </row>
    <row r="11" spans="6:9" ht="16.5">
      <c r="F11" s="7" t="s">
        <v>8</v>
      </c>
      <c r="G11" s="8"/>
      <c r="H11" s="8">
        <f t="shared" si="0"/>
        <v>10000</v>
      </c>
      <c r="I11" s="9">
        <f>H11*D3/12</f>
        <v>76.66666666666667</v>
      </c>
    </row>
    <row r="12" spans="6:9" ht="16.5">
      <c r="F12" s="7" t="s">
        <v>9</v>
      </c>
      <c r="G12" s="8"/>
      <c r="H12" s="8">
        <f t="shared" si="0"/>
        <v>10000</v>
      </c>
      <c r="I12" s="9">
        <f>H12*D3/12</f>
        <v>76.66666666666667</v>
      </c>
    </row>
    <row r="13" spans="6:9" ht="16.5">
      <c r="F13" s="7" t="s">
        <v>10</v>
      </c>
      <c r="G13" s="8"/>
      <c r="H13" s="8">
        <f t="shared" si="0"/>
        <v>10000</v>
      </c>
      <c r="I13" s="9">
        <f>H13*D3/12</f>
        <v>76.66666666666667</v>
      </c>
    </row>
    <row r="14" spans="6:9" ht="16.5">
      <c r="F14" s="7" t="s">
        <v>11</v>
      </c>
      <c r="G14" s="8"/>
      <c r="H14" s="8">
        <f t="shared" si="0"/>
        <v>10000</v>
      </c>
      <c r="I14" s="9">
        <f>H14*D3/12</f>
        <v>76.66666666666667</v>
      </c>
    </row>
    <row r="15" spans="6:9" ht="16.5">
      <c r="F15" s="7" t="s">
        <v>12</v>
      </c>
      <c r="G15" s="8"/>
      <c r="H15" s="8">
        <f t="shared" si="0"/>
        <v>10000</v>
      </c>
      <c r="I15" s="9">
        <f>H15*D3/12</f>
        <v>76.66666666666667</v>
      </c>
    </row>
    <row r="16" spans="6:9" ht="16.5">
      <c r="F16" s="7" t="s">
        <v>13</v>
      </c>
      <c r="G16" s="8"/>
      <c r="H16" s="8">
        <f t="shared" si="0"/>
        <v>10000</v>
      </c>
      <c r="I16" s="9">
        <f>H16*D3/12</f>
        <v>76.66666666666667</v>
      </c>
    </row>
    <row r="17" spans="6:9" ht="16.5">
      <c r="F17" s="7" t="s">
        <v>14</v>
      </c>
      <c r="G17" s="8"/>
      <c r="H17" s="8">
        <f t="shared" si="0"/>
        <v>10000</v>
      </c>
      <c r="I17" s="9">
        <f>H17*D3/12</f>
        <v>76.66666666666667</v>
      </c>
    </row>
    <row r="18" spans="6:9" ht="16.5">
      <c r="F18" s="7" t="s">
        <v>15</v>
      </c>
      <c r="G18" s="8"/>
      <c r="H18" s="8">
        <f t="shared" si="0"/>
        <v>10000</v>
      </c>
      <c r="I18" s="9">
        <f>H18*D3/12</f>
        <v>76.66666666666667</v>
      </c>
    </row>
    <row r="19" spans="6:9" ht="16.5">
      <c r="F19" s="7" t="s">
        <v>16</v>
      </c>
      <c r="G19" s="8"/>
      <c r="H19" s="8">
        <f t="shared" si="0"/>
        <v>10000</v>
      </c>
      <c r="I19" s="9">
        <f>H19*D3/12</f>
        <v>76.66666666666667</v>
      </c>
    </row>
    <row r="20" spans="6:9" ht="18">
      <c r="F20" s="10" t="s">
        <v>17</v>
      </c>
      <c r="G20" s="11"/>
      <c r="H20" s="12">
        <f>H19+SUM(I8:I19)</f>
        <v>10920</v>
      </c>
      <c r="I20" s="13">
        <f>SUM(I8:I19)</f>
        <v>919.9999999999999</v>
      </c>
    </row>
    <row r="21" spans="6:9" ht="16.5">
      <c r="F21" s="14"/>
      <c r="G21" s="14"/>
      <c r="H21" s="14"/>
      <c r="I21" s="14"/>
    </row>
    <row r="22" spans="6:9" ht="18">
      <c r="F22" s="29" t="s">
        <v>18</v>
      </c>
      <c r="G22" s="30"/>
      <c r="H22" s="30"/>
      <c r="I22" s="31"/>
    </row>
    <row r="23" spans="6:9" ht="18">
      <c r="F23" s="4" t="s">
        <v>1</v>
      </c>
      <c r="G23" s="5" t="s">
        <v>2</v>
      </c>
      <c r="H23" s="5" t="s">
        <v>3</v>
      </c>
      <c r="I23" s="6" t="s">
        <v>4</v>
      </c>
    </row>
    <row r="24" spans="6:9" ht="16.5">
      <c r="F24" s="7" t="s">
        <v>5</v>
      </c>
      <c r="G24" s="8">
        <f>D4</f>
        <v>10000</v>
      </c>
      <c r="H24" s="8">
        <f>H20+G24</f>
        <v>20920</v>
      </c>
      <c r="I24" s="9">
        <f>H24*D3/12</f>
        <v>160.38666666666666</v>
      </c>
    </row>
    <row r="25" spans="6:9" ht="16.5">
      <c r="F25" s="7" t="s">
        <v>6</v>
      </c>
      <c r="G25" s="8"/>
      <c r="H25" s="8">
        <f>G25+H24</f>
        <v>20920</v>
      </c>
      <c r="I25" s="9">
        <f>H25*D3/12</f>
        <v>160.38666666666666</v>
      </c>
    </row>
    <row r="26" spans="6:9" ht="16.5">
      <c r="F26" s="7" t="s">
        <v>7</v>
      </c>
      <c r="G26" s="8"/>
      <c r="H26" s="8">
        <f>G26+H25</f>
        <v>20920</v>
      </c>
      <c r="I26" s="9">
        <f>H26*D3/12</f>
        <v>160.38666666666666</v>
      </c>
    </row>
    <row r="27" spans="6:9" ht="16.5">
      <c r="F27" s="7" t="s">
        <v>8</v>
      </c>
      <c r="G27" s="8"/>
      <c r="H27" s="8">
        <f aca="true" t="shared" si="1" ref="H27:H35">G27+H26</f>
        <v>20920</v>
      </c>
      <c r="I27" s="9">
        <f>H27*D3/12</f>
        <v>160.38666666666666</v>
      </c>
    </row>
    <row r="28" spans="6:9" ht="16.5">
      <c r="F28" s="7" t="s">
        <v>9</v>
      </c>
      <c r="G28" s="8"/>
      <c r="H28" s="8">
        <f t="shared" si="1"/>
        <v>20920</v>
      </c>
      <c r="I28" s="9">
        <f>H28*D3/12</f>
        <v>160.38666666666666</v>
      </c>
    </row>
    <row r="29" spans="6:9" ht="16.5">
      <c r="F29" s="7" t="s">
        <v>10</v>
      </c>
      <c r="G29" s="8"/>
      <c r="H29" s="8">
        <f t="shared" si="1"/>
        <v>20920</v>
      </c>
      <c r="I29" s="9">
        <f>H29*D3/12</f>
        <v>160.38666666666666</v>
      </c>
    </row>
    <row r="30" spans="6:9" ht="16.5">
      <c r="F30" s="7" t="s">
        <v>11</v>
      </c>
      <c r="G30" s="8"/>
      <c r="H30" s="8">
        <f t="shared" si="1"/>
        <v>20920</v>
      </c>
      <c r="I30" s="9">
        <f>H30*D3/12</f>
        <v>160.38666666666666</v>
      </c>
    </row>
    <row r="31" spans="6:9" ht="16.5">
      <c r="F31" s="7" t="s">
        <v>12</v>
      </c>
      <c r="G31" s="8"/>
      <c r="H31" s="8">
        <f t="shared" si="1"/>
        <v>20920</v>
      </c>
      <c r="I31" s="9">
        <f>H31*D3/12</f>
        <v>160.38666666666666</v>
      </c>
    </row>
    <row r="32" spans="6:9" ht="16.5">
      <c r="F32" s="7" t="s">
        <v>13</v>
      </c>
      <c r="G32" s="8"/>
      <c r="H32" s="8">
        <f t="shared" si="1"/>
        <v>20920</v>
      </c>
      <c r="I32" s="9">
        <f>H32*D3/12</f>
        <v>160.38666666666666</v>
      </c>
    </row>
    <row r="33" spans="6:9" ht="16.5">
      <c r="F33" s="7" t="s">
        <v>14</v>
      </c>
      <c r="G33" s="8"/>
      <c r="H33" s="8">
        <f t="shared" si="1"/>
        <v>20920</v>
      </c>
      <c r="I33" s="9">
        <f>H33*D3/12</f>
        <v>160.38666666666666</v>
      </c>
    </row>
    <row r="34" spans="6:9" ht="16.5">
      <c r="F34" s="7" t="s">
        <v>15</v>
      </c>
      <c r="G34" s="8"/>
      <c r="H34" s="8">
        <f t="shared" si="1"/>
        <v>20920</v>
      </c>
      <c r="I34" s="9">
        <f>H34*D3/12</f>
        <v>160.38666666666666</v>
      </c>
    </row>
    <row r="35" spans="6:9" ht="16.5">
      <c r="F35" s="7" t="s">
        <v>16</v>
      </c>
      <c r="G35" s="8"/>
      <c r="H35" s="8">
        <f t="shared" si="1"/>
        <v>20920</v>
      </c>
      <c r="I35" s="9">
        <f>H35*D3/12</f>
        <v>160.38666666666666</v>
      </c>
    </row>
    <row r="36" spans="6:9" ht="18">
      <c r="F36" s="10" t="s">
        <v>17</v>
      </c>
      <c r="G36" s="12"/>
      <c r="H36" s="12">
        <f>H35+SUM(I24:I35)</f>
        <v>22844.64</v>
      </c>
      <c r="I36" s="13">
        <f>SUM(I24:I35)</f>
        <v>1924.6400000000003</v>
      </c>
    </row>
    <row r="37" spans="6:9" ht="16.5">
      <c r="F37" s="14"/>
      <c r="G37" s="14"/>
      <c r="H37" s="14"/>
      <c r="I37" s="14"/>
    </row>
    <row r="38" spans="6:9" ht="18">
      <c r="F38" s="29" t="s">
        <v>19</v>
      </c>
      <c r="G38" s="30"/>
      <c r="H38" s="30"/>
      <c r="I38" s="31"/>
    </row>
    <row r="39" spans="6:9" ht="18">
      <c r="F39" s="4" t="s">
        <v>1</v>
      </c>
      <c r="G39" s="5" t="s">
        <v>2</v>
      </c>
      <c r="H39" s="5" t="s">
        <v>3</v>
      </c>
      <c r="I39" s="6" t="s">
        <v>4</v>
      </c>
    </row>
    <row r="40" spans="6:9" ht="16.5">
      <c r="F40" s="7" t="s">
        <v>5</v>
      </c>
      <c r="G40" s="8">
        <f>D4</f>
        <v>10000</v>
      </c>
      <c r="H40" s="8">
        <f>H36+G40</f>
        <v>32844.64</v>
      </c>
      <c r="I40" s="9">
        <f>H40*D3/12</f>
        <v>251.80890666666664</v>
      </c>
    </row>
    <row r="41" spans="6:9" ht="16.5">
      <c r="F41" s="7" t="s">
        <v>6</v>
      </c>
      <c r="G41" s="8"/>
      <c r="H41" s="8">
        <f>G41+H40</f>
        <v>32844.64</v>
      </c>
      <c r="I41" s="9">
        <f>H41*D3/12</f>
        <v>251.80890666666664</v>
      </c>
    </row>
    <row r="42" spans="6:9" ht="16.5">
      <c r="F42" s="7" t="s">
        <v>7</v>
      </c>
      <c r="G42" s="8"/>
      <c r="H42" s="8">
        <f>G42+H41</f>
        <v>32844.64</v>
      </c>
      <c r="I42" s="9">
        <f>H42*D3/12</f>
        <v>251.80890666666664</v>
      </c>
    </row>
    <row r="43" spans="6:9" ht="16.5">
      <c r="F43" s="7" t="s">
        <v>8</v>
      </c>
      <c r="G43" s="8"/>
      <c r="H43" s="8">
        <f aca="true" t="shared" si="2" ref="H43:H51">G43+H42</f>
        <v>32844.64</v>
      </c>
      <c r="I43" s="9">
        <f>H43*D3/12</f>
        <v>251.80890666666664</v>
      </c>
    </row>
    <row r="44" spans="6:9" ht="16.5">
      <c r="F44" s="7" t="s">
        <v>9</v>
      </c>
      <c r="G44" s="8"/>
      <c r="H44" s="8">
        <f t="shared" si="2"/>
        <v>32844.64</v>
      </c>
      <c r="I44" s="9">
        <f>H44*D3/12</f>
        <v>251.80890666666664</v>
      </c>
    </row>
    <row r="45" spans="6:9" ht="16.5">
      <c r="F45" s="7" t="s">
        <v>10</v>
      </c>
      <c r="G45" s="8"/>
      <c r="H45" s="8">
        <f t="shared" si="2"/>
        <v>32844.64</v>
      </c>
      <c r="I45" s="9">
        <f>H45*D3/12</f>
        <v>251.80890666666664</v>
      </c>
    </row>
    <row r="46" spans="6:9" ht="16.5">
      <c r="F46" s="7" t="s">
        <v>11</v>
      </c>
      <c r="G46" s="8"/>
      <c r="H46" s="8">
        <f t="shared" si="2"/>
        <v>32844.64</v>
      </c>
      <c r="I46" s="9">
        <f>H46*D3/12</f>
        <v>251.80890666666664</v>
      </c>
    </row>
    <row r="47" spans="6:9" ht="16.5">
      <c r="F47" s="7" t="s">
        <v>12</v>
      </c>
      <c r="G47" s="8"/>
      <c r="H47" s="8">
        <f t="shared" si="2"/>
        <v>32844.64</v>
      </c>
      <c r="I47" s="9">
        <f>H47*D3/12</f>
        <v>251.80890666666664</v>
      </c>
    </row>
    <row r="48" spans="6:9" ht="16.5">
      <c r="F48" s="7" t="s">
        <v>13</v>
      </c>
      <c r="G48" s="8"/>
      <c r="H48" s="8">
        <f t="shared" si="2"/>
        <v>32844.64</v>
      </c>
      <c r="I48" s="9">
        <f>H48*D3/12</f>
        <v>251.80890666666664</v>
      </c>
    </row>
    <row r="49" spans="6:9" ht="16.5">
      <c r="F49" s="7" t="s">
        <v>14</v>
      </c>
      <c r="G49" s="8"/>
      <c r="H49" s="8">
        <f t="shared" si="2"/>
        <v>32844.64</v>
      </c>
      <c r="I49" s="9">
        <f>H49*D3/12</f>
        <v>251.80890666666664</v>
      </c>
    </row>
    <row r="50" spans="6:9" ht="16.5">
      <c r="F50" s="7" t="s">
        <v>15</v>
      </c>
      <c r="G50" s="8"/>
      <c r="H50" s="8">
        <f t="shared" si="2"/>
        <v>32844.64</v>
      </c>
      <c r="I50" s="9">
        <f>H50*D3/12</f>
        <v>251.80890666666664</v>
      </c>
    </row>
    <row r="51" spans="6:9" ht="16.5">
      <c r="F51" s="7" t="s">
        <v>16</v>
      </c>
      <c r="G51" s="8"/>
      <c r="H51" s="8">
        <f t="shared" si="2"/>
        <v>32844.64</v>
      </c>
      <c r="I51" s="9">
        <f>H51*D3/12</f>
        <v>251.80890666666664</v>
      </c>
    </row>
    <row r="52" spans="6:9" ht="18">
      <c r="F52" s="10" t="s">
        <v>17</v>
      </c>
      <c r="G52" s="12"/>
      <c r="H52" s="12">
        <f>H51+SUM(I40:I51)</f>
        <v>35866.34688</v>
      </c>
      <c r="I52" s="13">
        <f>SUM(I40:I51)</f>
        <v>3021.7068799999997</v>
      </c>
    </row>
    <row r="53" spans="6:9" ht="16.5">
      <c r="F53" s="14"/>
      <c r="G53" s="14"/>
      <c r="H53" s="14"/>
      <c r="I53" s="14"/>
    </row>
    <row r="54" spans="6:9" ht="18">
      <c r="F54" s="29" t="s">
        <v>20</v>
      </c>
      <c r="G54" s="30"/>
      <c r="H54" s="30"/>
      <c r="I54" s="31"/>
    </row>
    <row r="55" spans="6:9" ht="18">
      <c r="F55" s="4" t="s">
        <v>1</v>
      </c>
      <c r="G55" s="5" t="s">
        <v>2</v>
      </c>
      <c r="H55" s="5" t="s">
        <v>3</v>
      </c>
      <c r="I55" s="6" t="s">
        <v>4</v>
      </c>
    </row>
    <row r="56" spans="6:9" ht="16.5">
      <c r="F56" s="7" t="s">
        <v>5</v>
      </c>
      <c r="G56" s="8">
        <f>D4</f>
        <v>10000</v>
      </c>
      <c r="H56" s="8">
        <f>H52+G56</f>
        <v>45866.34688</v>
      </c>
      <c r="I56" s="9">
        <f>H56*D3/12</f>
        <v>351.64199274666663</v>
      </c>
    </row>
    <row r="57" spans="6:9" ht="16.5">
      <c r="F57" s="7" t="s">
        <v>6</v>
      </c>
      <c r="G57" s="8"/>
      <c r="H57" s="8">
        <f>G57+H56</f>
        <v>45866.34688</v>
      </c>
      <c r="I57" s="9">
        <f>H57*D3/12</f>
        <v>351.64199274666663</v>
      </c>
    </row>
    <row r="58" spans="6:9" ht="16.5">
      <c r="F58" s="7" t="s">
        <v>7</v>
      </c>
      <c r="G58" s="8"/>
      <c r="H58" s="8">
        <f>G58+H57</f>
        <v>45866.34688</v>
      </c>
      <c r="I58" s="9">
        <f>H58*D3/12</f>
        <v>351.64199274666663</v>
      </c>
    </row>
    <row r="59" spans="6:9" ht="16.5">
      <c r="F59" s="7" t="s">
        <v>8</v>
      </c>
      <c r="G59" s="8"/>
      <c r="H59" s="8">
        <f aca="true" t="shared" si="3" ref="H59:H67">G59+H58</f>
        <v>45866.34688</v>
      </c>
      <c r="I59" s="9">
        <f>H59*D3/12</f>
        <v>351.64199274666663</v>
      </c>
    </row>
    <row r="60" spans="6:9" ht="16.5">
      <c r="F60" s="7" t="s">
        <v>9</v>
      </c>
      <c r="G60" s="8"/>
      <c r="H60" s="8">
        <f t="shared" si="3"/>
        <v>45866.34688</v>
      </c>
      <c r="I60" s="9">
        <f>H60*D3/12</f>
        <v>351.64199274666663</v>
      </c>
    </row>
    <row r="61" spans="6:9" ht="16.5">
      <c r="F61" s="7" t="s">
        <v>10</v>
      </c>
      <c r="G61" s="8"/>
      <c r="H61" s="8">
        <f t="shared" si="3"/>
        <v>45866.34688</v>
      </c>
      <c r="I61" s="9">
        <f>H61*D3/12</f>
        <v>351.64199274666663</v>
      </c>
    </row>
    <row r="62" spans="6:9" ht="16.5">
      <c r="F62" s="7" t="s">
        <v>11</v>
      </c>
      <c r="G62" s="8"/>
      <c r="H62" s="8">
        <f t="shared" si="3"/>
        <v>45866.34688</v>
      </c>
      <c r="I62" s="9">
        <f>H62*D3/12</f>
        <v>351.64199274666663</v>
      </c>
    </row>
    <row r="63" spans="6:9" ht="16.5">
      <c r="F63" s="7" t="s">
        <v>12</v>
      </c>
      <c r="G63" s="8"/>
      <c r="H63" s="8">
        <f t="shared" si="3"/>
        <v>45866.34688</v>
      </c>
      <c r="I63" s="9">
        <f>H63*D3/12</f>
        <v>351.64199274666663</v>
      </c>
    </row>
    <row r="64" spans="6:9" ht="16.5">
      <c r="F64" s="7" t="s">
        <v>13</v>
      </c>
      <c r="G64" s="8"/>
      <c r="H64" s="8">
        <f t="shared" si="3"/>
        <v>45866.34688</v>
      </c>
      <c r="I64" s="9">
        <f>H64*D3/12</f>
        <v>351.64199274666663</v>
      </c>
    </row>
    <row r="65" spans="6:9" ht="16.5">
      <c r="F65" s="7" t="s">
        <v>14</v>
      </c>
      <c r="G65" s="8"/>
      <c r="H65" s="8">
        <f t="shared" si="3"/>
        <v>45866.34688</v>
      </c>
      <c r="I65" s="9">
        <f>H65*D3/12</f>
        <v>351.64199274666663</v>
      </c>
    </row>
    <row r="66" spans="6:9" ht="16.5">
      <c r="F66" s="7" t="s">
        <v>15</v>
      </c>
      <c r="G66" s="8"/>
      <c r="H66" s="8">
        <f t="shared" si="3"/>
        <v>45866.34688</v>
      </c>
      <c r="I66" s="9">
        <f>H66*D3/12</f>
        <v>351.64199274666663</v>
      </c>
    </row>
    <row r="67" spans="6:9" ht="16.5">
      <c r="F67" s="7" t="s">
        <v>16</v>
      </c>
      <c r="G67" s="8"/>
      <c r="H67" s="8">
        <f t="shared" si="3"/>
        <v>45866.34688</v>
      </c>
      <c r="I67" s="9">
        <f>H67*D3/12</f>
        <v>351.64199274666663</v>
      </c>
    </row>
    <row r="68" spans="6:9" ht="18">
      <c r="F68" s="10" t="s">
        <v>17</v>
      </c>
      <c r="G68" s="12"/>
      <c r="H68" s="12">
        <f>H67+SUM(I56:I67)</f>
        <v>50086.05079296</v>
      </c>
      <c r="I68" s="13">
        <f>SUM(I56:I67)</f>
        <v>4219.703912960001</v>
      </c>
    </row>
    <row r="69" spans="6:9" ht="16.5">
      <c r="F69" s="14"/>
      <c r="G69" s="14"/>
      <c r="H69" s="14"/>
      <c r="I69" s="14"/>
    </row>
    <row r="70" spans="6:9" ht="18">
      <c r="F70" s="29" t="s">
        <v>0</v>
      </c>
      <c r="G70" s="30"/>
      <c r="H70" s="30"/>
      <c r="I70" s="31"/>
    </row>
    <row r="71" spans="6:9" ht="18">
      <c r="F71" s="4" t="s">
        <v>1</v>
      </c>
      <c r="G71" s="5" t="s">
        <v>2</v>
      </c>
      <c r="H71" s="5" t="s">
        <v>3</v>
      </c>
      <c r="I71" s="6" t="s">
        <v>4</v>
      </c>
    </row>
    <row r="72" spans="6:9" ht="16.5">
      <c r="F72" s="7" t="s">
        <v>5</v>
      </c>
      <c r="G72" s="8">
        <f>D4</f>
        <v>10000</v>
      </c>
      <c r="H72" s="8">
        <f>H68+G72</f>
        <v>60086.05079296</v>
      </c>
      <c r="I72" s="9">
        <f>H72*D3/12</f>
        <v>460.6597227460266</v>
      </c>
    </row>
    <row r="73" spans="6:9" ht="16.5">
      <c r="F73" s="7" t="s">
        <v>6</v>
      </c>
      <c r="G73" s="8"/>
      <c r="H73" s="8">
        <f>G73+H72</f>
        <v>60086.05079296</v>
      </c>
      <c r="I73" s="9">
        <f>H73*D3/12</f>
        <v>460.6597227460266</v>
      </c>
    </row>
    <row r="74" spans="6:9" ht="16.5">
      <c r="F74" s="7" t="s">
        <v>7</v>
      </c>
      <c r="G74" s="8"/>
      <c r="H74" s="8">
        <f>G74+H73</f>
        <v>60086.05079296</v>
      </c>
      <c r="I74" s="9">
        <f>H74*D3/12</f>
        <v>460.6597227460266</v>
      </c>
    </row>
    <row r="75" spans="6:9" ht="16.5">
      <c r="F75" s="7" t="s">
        <v>8</v>
      </c>
      <c r="G75" s="8"/>
      <c r="H75" s="8">
        <f aca="true" t="shared" si="4" ref="H75:H83">G75+H74</f>
        <v>60086.05079296</v>
      </c>
      <c r="I75" s="9">
        <f>H75*D3/12</f>
        <v>460.6597227460266</v>
      </c>
    </row>
    <row r="76" spans="6:9" ht="16.5">
      <c r="F76" s="7" t="s">
        <v>9</v>
      </c>
      <c r="G76" s="8"/>
      <c r="H76" s="8">
        <f t="shared" si="4"/>
        <v>60086.05079296</v>
      </c>
      <c r="I76" s="9">
        <f>H76*D3/12</f>
        <v>460.6597227460266</v>
      </c>
    </row>
    <row r="77" spans="6:9" ht="16.5">
      <c r="F77" s="7" t="s">
        <v>10</v>
      </c>
      <c r="G77" s="8"/>
      <c r="H77" s="8">
        <f t="shared" si="4"/>
        <v>60086.05079296</v>
      </c>
      <c r="I77" s="9">
        <f>H77*D3/12</f>
        <v>460.6597227460266</v>
      </c>
    </row>
    <row r="78" spans="6:9" ht="16.5">
      <c r="F78" s="7" t="s">
        <v>11</v>
      </c>
      <c r="G78" s="8"/>
      <c r="H78" s="8">
        <f t="shared" si="4"/>
        <v>60086.05079296</v>
      </c>
      <c r="I78" s="9">
        <f>H78*D3/12</f>
        <v>460.6597227460266</v>
      </c>
    </row>
    <row r="79" spans="6:9" ht="16.5">
      <c r="F79" s="7" t="s">
        <v>12</v>
      </c>
      <c r="G79" s="8"/>
      <c r="H79" s="8">
        <f t="shared" si="4"/>
        <v>60086.05079296</v>
      </c>
      <c r="I79" s="9">
        <f>H79*D3/12</f>
        <v>460.6597227460266</v>
      </c>
    </row>
    <row r="80" spans="6:9" ht="16.5">
      <c r="F80" s="7" t="s">
        <v>13</v>
      </c>
      <c r="G80" s="8"/>
      <c r="H80" s="8">
        <f t="shared" si="4"/>
        <v>60086.05079296</v>
      </c>
      <c r="I80" s="9">
        <f>H80*D3/12</f>
        <v>460.6597227460266</v>
      </c>
    </row>
    <row r="81" spans="6:9" ht="16.5">
      <c r="F81" s="7" t="s">
        <v>14</v>
      </c>
      <c r="G81" s="8"/>
      <c r="H81" s="8">
        <f t="shared" si="4"/>
        <v>60086.05079296</v>
      </c>
      <c r="I81" s="9">
        <f>H81*D3/12</f>
        <v>460.6597227460266</v>
      </c>
    </row>
    <row r="82" spans="6:9" ht="16.5">
      <c r="F82" s="7" t="s">
        <v>15</v>
      </c>
      <c r="G82" s="8"/>
      <c r="H82" s="8">
        <f t="shared" si="4"/>
        <v>60086.05079296</v>
      </c>
      <c r="I82" s="9">
        <f>H82*D3/12</f>
        <v>460.6597227460266</v>
      </c>
    </row>
    <row r="83" spans="6:9" ht="16.5">
      <c r="F83" s="7" t="s">
        <v>16</v>
      </c>
      <c r="G83" s="8"/>
      <c r="H83" s="8">
        <f t="shared" si="4"/>
        <v>60086.05079296</v>
      </c>
      <c r="I83" s="9">
        <f>H83*D3/12</f>
        <v>460.6597227460266</v>
      </c>
    </row>
    <row r="84" spans="6:9" ht="18">
      <c r="F84" s="10" t="s">
        <v>17</v>
      </c>
      <c r="G84" s="12"/>
      <c r="H84" s="12">
        <f>H83+SUM(I72:I83)</f>
        <v>65613.96746591231</v>
      </c>
      <c r="I84" s="13">
        <f>SUM(I72:I83)</f>
        <v>5527.91667295232</v>
      </c>
    </row>
    <row r="85" spans="6:9" ht="16.5">
      <c r="F85" s="14"/>
      <c r="G85" s="14"/>
      <c r="H85" s="14"/>
      <c r="I85" s="14"/>
    </row>
    <row r="86" spans="6:9" ht="18">
      <c r="F86" s="29" t="s">
        <v>21</v>
      </c>
      <c r="G86" s="30"/>
      <c r="H86" s="30"/>
      <c r="I86" s="31"/>
    </row>
    <row r="87" spans="6:9" ht="18">
      <c r="F87" s="4" t="s">
        <v>1</v>
      </c>
      <c r="G87" s="5" t="s">
        <v>2</v>
      </c>
      <c r="H87" s="5" t="s">
        <v>3</v>
      </c>
      <c r="I87" s="6" t="s">
        <v>4</v>
      </c>
    </row>
    <row r="88" spans="6:9" ht="16.5">
      <c r="F88" s="7" t="s">
        <v>5</v>
      </c>
      <c r="G88" s="8">
        <f>D4</f>
        <v>10000</v>
      </c>
      <c r="H88" s="8">
        <f>H84+G88</f>
        <v>75613.96746591231</v>
      </c>
      <c r="I88" s="9">
        <f>H88*D3/12</f>
        <v>579.7070839053277</v>
      </c>
    </row>
    <row r="89" spans="6:9" ht="16.5">
      <c r="F89" s="7" t="s">
        <v>6</v>
      </c>
      <c r="G89" s="8"/>
      <c r="H89" s="8">
        <f>G89+H88</f>
        <v>75613.96746591231</v>
      </c>
      <c r="I89" s="9">
        <f>H89*D3/12</f>
        <v>579.7070839053277</v>
      </c>
    </row>
    <row r="90" spans="6:9" ht="16.5">
      <c r="F90" s="7" t="s">
        <v>7</v>
      </c>
      <c r="G90" s="8"/>
      <c r="H90" s="8">
        <f>G90+H89</f>
        <v>75613.96746591231</v>
      </c>
      <c r="I90" s="9">
        <f>H90*D3/12</f>
        <v>579.7070839053277</v>
      </c>
    </row>
    <row r="91" spans="6:9" ht="16.5">
      <c r="F91" s="7" t="s">
        <v>8</v>
      </c>
      <c r="G91" s="8"/>
      <c r="H91" s="8">
        <f aca="true" t="shared" si="5" ref="H91:H99">G91+H90</f>
        <v>75613.96746591231</v>
      </c>
      <c r="I91" s="9">
        <f>H91*D3/12</f>
        <v>579.7070839053277</v>
      </c>
    </row>
    <row r="92" spans="6:9" ht="16.5">
      <c r="F92" s="7" t="s">
        <v>9</v>
      </c>
      <c r="G92" s="8"/>
      <c r="H92" s="8">
        <f t="shared" si="5"/>
        <v>75613.96746591231</v>
      </c>
      <c r="I92" s="9">
        <f>H92*D3/12</f>
        <v>579.7070839053277</v>
      </c>
    </row>
    <row r="93" spans="6:9" ht="16.5">
      <c r="F93" s="7" t="s">
        <v>10</v>
      </c>
      <c r="G93" s="8"/>
      <c r="H93" s="8">
        <f t="shared" si="5"/>
        <v>75613.96746591231</v>
      </c>
      <c r="I93" s="9">
        <f>H93*D3/12</f>
        <v>579.7070839053277</v>
      </c>
    </row>
    <row r="94" spans="6:9" ht="16.5">
      <c r="F94" s="7" t="s">
        <v>11</v>
      </c>
      <c r="G94" s="8"/>
      <c r="H94" s="8">
        <f t="shared" si="5"/>
        <v>75613.96746591231</v>
      </c>
      <c r="I94" s="9">
        <f>H94*D3/12</f>
        <v>579.7070839053277</v>
      </c>
    </row>
    <row r="95" spans="6:9" ht="16.5">
      <c r="F95" s="7" t="s">
        <v>12</v>
      </c>
      <c r="G95" s="8"/>
      <c r="H95" s="8">
        <f t="shared" si="5"/>
        <v>75613.96746591231</v>
      </c>
      <c r="I95" s="9">
        <f>H95*D3/12</f>
        <v>579.7070839053277</v>
      </c>
    </row>
    <row r="96" spans="6:9" ht="16.5">
      <c r="F96" s="7" t="s">
        <v>13</v>
      </c>
      <c r="G96" s="8"/>
      <c r="H96" s="8">
        <f t="shared" si="5"/>
        <v>75613.96746591231</v>
      </c>
      <c r="I96" s="9">
        <f>H96*D3/12</f>
        <v>579.7070839053277</v>
      </c>
    </row>
    <row r="97" spans="6:9" ht="16.5">
      <c r="F97" s="7" t="s">
        <v>14</v>
      </c>
      <c r="G97" s="8"/>
      <c r="H97" s="8">
        <f t="shared" si="5"/>
        <v>75613.96746591231</v>
      </c>
      <c r="I97" s="9">
        <f>H97*D3/12</f>
        <v>579.7070839053277</v>
      </c>
    </row>
    <row r="98" spans="6:9" ht="16.5">
      <c r="F98" s="7" t="s">
        <v>15</v>
      </c>
      <c r="G98" s="8"/>
      <c r="H98" s="8">
        <f t="shared" si="5"/>
        <v>75613.96746591231</v>
      </c>
      <c r="I98" s="9">
        <f>H98*D3/12</f>
        <v>579.7070839053277</v>
      </c>
    </row>
    <row r="99" spans="6:9" ht="16.5">
      <c r="F99" s="7" t="s">
        <v>16</v>
      </c>
      <c r="G99" s="8"/>
      <c r="H99" s="8">
        <f t="shared" si="5"/>
        <v>75613.96746591231</v>
      </c>
      <c r="I99" s="9">
        <f>H99*D3/12</f>
        <v>579.7070839053277</v>
      </c>
    </row>
    <row r="100" spans="6:9" ht="18">
      <c r="F100" s="10" t="s">
        <v>17</v>
      </c>
      <c r="G100" s="12"/>
      <c r="H100" s="12">
        <f>H99+SUM(I88:I99)</f>
        <v>82570.45247277625</v>
      </c>
      <c r="I100" s="13">
        <f>SUM(I88:I99)</f>
        <v>6956.4850068639325</v>
      </c>
    </row>
    <row r="101" spans="6:9" ht="16.5">
      <c r="F101" s="14"/>
      <c r="G101" s="14"/>
      <c r="H101" s="14"/>
      <c r="I101" s="14"/>
    </row>
    <row r="102" spans="6:9" ht="18">
      <c r="F102" s="29" t="s">
        <v>22</v>
      </c>
      <c r="G102" s="30"/>
      <c r="H102" s="30"/>
      <c r="I102" s="31"/>
    </row>
    <row r="103" spans="6:9" ht="18">
      <c r="F103" s="4" t="s">
        <v>1</v>
      </c>
      <c r="G103" s="5" t="s">
        <v>2</v>
      </c>
      <c r="H103" s="5" t="s">
        <v>3</v>
      </c>
      <c r="I103" s="6" t="s">
        <v>4</v>
      </c>
    </row>
    <row r="104" spans="6:9" ht="16.5">
      <c r="F104" s="7" t="s">
        <v>5</v>
      </c>
      <c r="G104" s="8">
        <f>D4</f>
        <v>10000</v>
      </c>
      <c r="H104" s="8">
        <f>H100+G104</f>
        <v>92570.45247277625</v>
      </c>
      <c r="I104" s="9">
        <f>H104*D3/12</f>
        <v>709.7068022912845</v>
      </c>
    </row>
    <row r="105" spans="6:9" ht="16.5">
      <c r="F105" s="7" t="s">
        <v>6</v>
      </c>
      <c r="G105" s="8"/>
      <c r="H105" s="8">
        <f>G105+H104</f>
        <v>92570.45247277625</v>
      </c>
      <c r="I105" s="9">
        <f>H105*D3/12</f>
        <v>709.7068022912845</v>
      </c>
    </row>
    <row r="106" spans="6:9" ht="16.5">
      <c r="F106" s="7" t="s">
        <v>7</v>
      </c>
      <c r="G106" s="8"/>
      <c r="H106" s="8">
        <f>G106+H105</f>
        <v>92570.45247277625</v>
      </c>
      <c r="I106" s="9">
        <f>H106*D3/12</f>
        <v>709.7068022912845</v>
      </c>
    </row>
    <row r="107" spans="6:9" ht="16.5">
      <c r="F107" s="7" t="s">
        <v>8</v>
      </c>
      <c r="G107" s="8"/>
      <c r="H107" s="8">
        <f aca="true" t="shared" si="6" ref="H107:H115">G107+H106</f>
        <v>92570.45247277625</v>
      </c>
      <c r="I107" s="9">
        <f>H107*D3/12</f>
        <v>709.7068022912845</v>
      </c>
    </row>
    <row r="108" spans="6:9" ht="16.5">
      <c r="F108" s="7" t="s">
        <v>9</v>
      </c>
      <c r="G108" s="8"/>
      <c r="H108" s="8">
        <f t="shared" si="6"/>
        <v>92570.45247277625</v>
      </c>
      <c r="I108" s="9">
        <f>H108*D3/12</f>
        <v>709.7068022912845</v>
      </c>
    </row>
    <row r="109" spans="6:9" ht="16.5">
      <c r="F109" s="7" t="s">
        <v>10</v>
      </c>
      <c r="G109" s="8"/>
      <c r="H109" s="8">
        <f t="shared" si="6"/>
        <v>92570.45247277625</v>
      </c>
      <c r="I109" s="9">
        <f>H109*D3/12</f>
        <v>709.7068022912845</v>
      </c>
    </row>
    <row r="110" spans="6:9" ht="16.5">
      <c r="F110" s="7" t="s">
        <v>11</v>
      </c>
      <c r="G110" s="8"/>
      <c r="H110" s="8">
        <f t="shared" si="6"/>
        <v>92570.45247277625</v>
      </c>
      <c r="I110" s="9">
        <f>H110*D3/12</f>
        <v>709.7068022912845</v>
      </c>
    </row>
    <row r="111" spans="6:9" ht="16.5">
      <c r="F111" s="7" t="s">
        <v>12</v>
      </c>
      <c r="G111" s="8"/>
      <c r="H111" s="8">
        <f t="shared" si="6"/>
        <v>92570.45247277625</v>
      </c>
      <c r="I111" s="9">
        <f>H111*D3/12</f>
        <v>709.7068022912845</v>
      </c>
    </row>
    <row r="112" spans="6:9" ht="16.5">
      <c r="F112" s="7" t="s">
        <v>13</v>
      </c>
      <c r="G112" s="8"/>
      <c r="H112" s="8">
        <f t="shared" si="6"/>
        <v>92570.45247277625</v>
      </c>
      <c r="I112" s="9">
        <f>H112*D3/12</f>
        <v>709.7068022912845</v>
      </c>
    </row>
    <row r="113" spans="6:9" ht="16.5">
      <c r="F113" s="7" t="s">
        <v>14</v>
      </c>
      <c r="G113" s="8"/>
      <c r="H113" s="8">
        <f t="shared" si="6"/>
        <v>92570.45247277625</v>
      </c>
      <c r="I113" s="9">
        <f>H113*D3/12</f>
        <v>709.7068022912845</v>
      </c>
    </row>
    <row r="114" spans="6:9" ht="16.5">
      <c r="F114" s="7" t="s">
        <v>15</v>
      </c>
      <c r="G114" s="8"/>
      <c r="H114" s="8">
        <f t="shared" si="6"/>
        <v>92570.45247277625</v>
      </c>
      <c r="I114" s="9">
        <f>H114*D3/12</f>
        <v>709.7068022912845</v>
      </c>
    </row>
    <row r="115" spans="6:9" ht="16.5">
      <c r="F115" s="7" t="s">
        <v>16</v>
      </c>
      <c r="G115" s="8"/>
      <c r="H115" s="8">
        <f t="shared" si="6"/>
        <v>92570.45247277625</v>
      </c>
      <c r="I115" s="9">
        <f>H115*D3/12</f>
        <v>709.7068022912845</v>
      </c>
    </row>
    <row r="116" spans="6:9" ht="18">
      <c r="F116" s="10" t="s">
        <v>17</v>
      </c>
      <c r="G116" s="12"/>
      <c r="H116" s="12">
        <f>H115+SUM(I104:I115)</f>
        <v>101086.93410027167</v>
      </c>
      <c r="I116" s="13">
        <f>SUM(I104:I115)</f>
        <v>8516.481627495414</v>
      </c>
    </row>
    <row r="117" spans="6:9" ht="16.5">
      <c r="F117" s="14"/>
      <c r="G117" s="14"/>
      <c r="H117" s="14"/>
      <c r="I117" s="14"/>
    </row>
    <row r="118" spans="6:9" ht="18">
      <c r="F118" s="29" t="s">
        <v>23</v>
      </c>
      <c r="G118" s="30"/>
      <c r="H118" s="30"/>
      <c r="I118" s="31"/>
    </row>
    <row r="119" spans="6:9" ht="18">
      <c r="F119" s="4" t="s">
        <v>1</v>
      </c>
      <c r="G119" s="5" t="s">
        <v>2</v>
      </c>
      <c r="H119" s="5" t="s">
        <v>3</v>
      </c>
      <c r="I119" s="6" t="s">
        <v>4</v>
      </c>
    </row>
    <row r="120" spans="6:9" ht="16.5">
      <c r="F120" s="7" t="s">
        <v>5</v>
      </c>
      <c r="G120" s="8">
        <f>D4</f>
        <v>10000</v>
      </c>
      <c r="H120" s="8">
        <f>H116+G120</f>
        <v>111086.93410027167</v>
      </c>
      <c r="I120" s="9">
        <f>H120*D3/12</f>
        <v>851.6664947687494</v>
      </c>
    </row>
    <row r="121" spans="6:9" ht="16.5">
      <c r="F121" s="7" t="s">
        <v>6</v>
      </c>
      <c r="G121" s="8"/>
      <c r="H121" s="8">
        <f>G121+H120</f>
        <v>111086.93410027167</v>
      </c>
      <c r="I121" s="9">
        <f>H121*D3/12</f>
        <v>851.6664947687494</v>
      </c>
    </row>
    <row r="122" spans="6:9" ht="16.5">
      <c r="F122" s="7" t="s">
        <v>7</v>
      </c>
      <c r="G122" s="8"/>
      <c r="H122" s="8">
        <f>G122+H121</f>
        <v>111086.93410027167</v>
      </c>
      <c r="I122" s="9">
        <f>H122*D3/12</f>
        <v>851.6664947687494</v>
      </c>
    </row>
    <row r="123" spans="6:9" ht="16.5">
      <c r="F123" s="7" t="s">
        <v>8</v>
      </c>
      <c r="G123" s="8"/>
      <c r="H123" s="8">
        <f aca="true" t="shared" si="7" ref="H123:H131">G123+H122</f>
        <v>111086.93410027167</v>
      </c>
      <c r="I123" s="9">
        <f>H123*D3/12</f>
        <v>851.6664947687494</v>
      </c>
    </row>
    <row r="124" spans="6:9" ht="16.5">
      <c r="F124" s="7" t="s">
        <v>9</v>
      </c>
      <c r="G124" s="8"/>
      <c r="H124" s="8">
        <f t="shared" si="7"/>
        <v>111086.93410027167</v>
      </c>
      <c r="I124" s="9">
        <f>H124*D3/12</f>
        <v>851.6664947687494</v>
      </c>
    </row>
    <row r="125" spans="6:9" ht="16.5">
      <c r="F125" s="7" t="s">
        <v>10</v>
      </c>
      <c r="G125" s="8"/>
      <c r="H125" s="8">
        <f t="shared" si="7"/>
        <v>111086.93410027167</v>
      </c>
      <c r="I125" s="9">
        <f>H125*D3/12</f>
        <v>851.6664947687494</v>
      </c>
    </row>
    <row r="126" spans="6:9" ht="16.5">
      <c r="F126" s="7" t="s">
        <v>11</v>
      </c>
      <c r="G126" s="8"/>
      <c r="H126" s="8">
        <f t="shared" si="7"/>
        <v>111086.93410027167</v>
      </c>
      <c r="I126" s="9">
        <f>H126*D3/12</f>
        <v>851.6664947687494</v>
      </c>
    </row>
    <row r="127" spans="6:9" ht="16.5">
      <c r="F127" s="7" t="s">
        <v>12</v>
      </c>
      <c r="G127" s="8"/>
      <c r="H127" s="8">
        <f t="shared" si="7"/>
        <v>111086.93410027167</v>
      </c>
      <c r="I127" s="9">
        <f>H127*D3/12</f>
        <v>851.6664947687494</v>
      </c>
    </row>
    <row r="128" spans="6:9" ht="16.5">
      <c r="F128" s="7" t="s">
        <v>13</v>
      </c>
      <c r="G128" s="8"/>
      <c r="H128" s="8">
        <f t="shared" si="7"/>
        <v>111086.93410027167</v>
      </c>
      <c r="I128" s="9">
        <f>H128*D3/12</f>
        <v>851.6664947687494</v>
      </c>
    </row>
    <row r="129" spans="6:9" ht="16.5">
      <c r="F129" s="7" t="s">
        <v>14</v>
      </c>
      <c r="G129" s="8"/>
      <c r="H129" s="8">
        <f t="shared" si="7"/>
        <v>111086.93410027167</v>
      </c>
      <c r="I129" s="9">
        <f>H129*D3/12</f>
        <v>851.6664947687494</v>
      </c>
    </row>
    <row r="130" spans="6:9" ht="16.5">
      <c r="F130" s="7" t="s">
        <v>15</v>
      </c>
      <c r="G130" s="8"/>
      <c r="H130" s="8">
        <f t="shared" si="7"/>
        <v>111086.93410027167</v>
      </c>
      <c r="I130" s="9">
        <f>H130*D3/12</f>
        <v>851.6664947687494</v>
      </c>
    </row>
    <row r="131" spans="6:9" ht="16.5">
      <c r="F131" s="7" t="s">
        <v>16</v>
      </c>
      <c r="G131" s="8"/>
      <c r="H131" s="8">
        <f t="shared" si="7"/>
        <v>111086.93410027167</v>
      </c>
      <c r="I131" s="9">
        <f>H131*D3/12</f>
        <v>851.6664947687494</v>
      </c>
    </row>
    <row r="132" spans="6:9" ht="18">
      <c r="F132" s="10" t="s">
        <v>17</v>
      </c>
      <c r="G132" s="12"/>
      <c r="H132" s="12">
        <f>H131+SUM(I120:I131)</f>
        <v>121306.93203749666</v>
      </c>
      <c r="I132" s="13">
        <f>SUM(I120:I131)</f>
        <v>10219.997937224993</v>
      </c>
    </row>
    <row r="133" spans="6:9" ht="16.5">
      <c r="F133" s="14"/>
      <c r="G133" s="14"/>
      <c r="H133" s="14"/>
      <c r="I133" s="14"/>
    </row>
    <row r="134" spans="6:9" ht="18">
      <c r="F134" s="29" t="s">
        <v>24</v>
      </c>
      <c r="G134" s="30"/>
      <c r="H134" s="30"/>
      <c r="I134" s="31"/>
    </row>
    <row r="135" spans="6:9" ht="18">
      <c r="F135" s="4" t="s">
        <v>1</v>
      </c>
      <c r="G135" s="5" t="s">
        <v>2</v>
      </c>
      <c r="H135" s="5" t="s">
        <v>3</v>
      </c>
      <c r="I135" s="6" t="s">
        <v>4</v>
      </c>
    </row>
    <row r="136" spans="6:9" ht="16.5">
      <c r="F136" s="7" t="s">
        <v>5</v>
      </c>
      <c r="G136" s="8">
        <f>D4</f>
        <v>10000</v>
      </c>
      <c r="H136" s="8">
        <f>H132+G136</f>
        <v>131306.93203749665</v>
      </c>
      <c r="I136" s="9">
        <f>H136*D3/12</f>
        <v>1006.686478954141</v>
      </c>
    </row>
    <row r="137" spans="6:9" ht="16.5">
      <c r="F137" s="7" t="s">
        <v>6</v>
      </c>
      <c r="G137" s="8"/>
      <c r="H137" s="8">
        <f>G137+H136</f>
        <v>131306.93203749665</v>
      </c>
      <c r="I137" s="9">
        <f>H137*D3/12</f>
        <v>1006.686478954141</v>
      </c>
    </row>
    <row r="138" spans="6:9" ht="16.5">
      <c r="F138" s="7" t="s">
        <v>7</v>
      </c>
      <c r="G138" s="8"/>
      <c r="H138" s="8">
        <f>G138+H137</f>
        <v>131306.93203749665</v>
      </c>
      <c r="I138" s="9">
        <f>H138*D3/12</f>
        <v>1006.686478954141</v>
      </c>
    </row>
    <row r="139" spans="6:9" ht="16.5">
      <c r="F139" s="7" t="s">
        <v>8</v>
      </c>
      <c r="G139" s="8"/>
      <c r="H139" s="8">
        <f aca="true" t="shared" si="8" ref="H139:H147">G139+H138</f>
        <v>131306.93203749665</v>
      </c>
      <c r="I139" s="9">
        <f>H139*D3/12</f>
        <v>1006.686478954141</v>
      </c>
    </row>
    <row r="140" spans="6:9" ht="16.5">
      <c r="F140" s="7" t="s">
        <v>9</v>
      </c>
      <c r="G140" s="8"/>
      <c r="H140" s="8">
        <f t="shared" si="8"/>
        <v>131306.93203749665</v>
      </c>
      <c r="I140" s="9">
        <f>H140*D3/12</f>
        <v>1006.686478954141</v>
      </c>
    </row>
    <row r="141" spans="6:9" ht="16.5">
      <c r="F141" s="7" t="s">
        <v>10</v>
      </c>
      <c r="G141" s="8"/>
      <c r="H141" s="8">
        <f t="shared" si="8"/>
        <v>131306.93203749665</v>
      </c>
      <c r="I141" s="9">
        <f>H141*D3/12</f>
        <v>1006.686478954141</v>
      </c>
    </row>
    <row r="142" spans="6:9" ht="16.5">
      <c r="F142" s="7" t="s">
        <v>11</v>
      </c>
      <c r="G142" s="8"/>
      <c r="H142" s="8">
        <f t="shared" si="8"/>
        <v>131306.93203749665</v>
      </c>
      <c r="I142" s="9">
        <f>H142*D3/12</f>
        <v>1006.686478954141</v>
      </c>
    </row>
    <row r="143" spans="6:9" ht="16.5">
      <c r="F143" s="7" t="s">
        <v>12</v>
      </c>
      <c r="G143" s="8"/>
      <c r="H143" s="8">
        <f t="shared" si="8"/>
        <v>131306.93203749665</v>
      </c>
      <c r="I143" s="9">
        <f>H143*D3/12</f>
        <v>1006.686478954141</v>
      </c>
    </row>
    <row r="144" spans="6:9" ht="16.5">
      <c r="F144" s="7" t="s">
        <v>13</v>
      </c>
      <c r="G144" s="8"/>
      <c r="H144" s="8">
        <f t="shared" si="8"/>
        <v>131306.93203749665</v>
      </c>
      <c r="I144" s="9">
        <f>H144*D3/12</f>
        <v>1006.686478954141</v>
      </c>
    </row>
    <row r="145" spans="6:9" ht="16.5">
      <c r="F145" s="7" t="s">
        <v>14</v>
      </c>
      <c r="G145" s="8"/>
      <c r="H145" s="8">
        <f t="shared" si="8"/>
        <v>131306.93203749665</v>
      </c>
      <c r="I145" s="9">
        <f>H145*D3/12</f>
        <v>1006.686478954141</v>
      </c>
    </row>
    <row r="146" spans="6:9" ht="16.5">
      <c r="F146" s="7" t="s">
        <v>15</v>
      </c>
      <c r="G146" s="8"/>
      <c r="H146" s="8">
        <f t="shared" si="8"/>
        <v>131306.93203749665</v>
      </c>
      <c r="I146" s="9">
        <f>H146*D3/12</f>
        <v>1006.686478954141</v>
      </c>
    </row>
    <row r="147" spans="6:9" ht="16.5">
      <c r="F147" s="7" t="s">
        <v>16</v>
      </c>
      <c r="G147" s="8"/>
      <c r="H147" s="8">
        <f t="shared" si="8"/>
        <v>131306.93203749665</v>
      </c>
      <c r="I147" s="9">
        <f>H147*D3/12</f>
        <v>1006.686478954141</v>
      </c>
    </row>
    <row r="148" spans="6:9" ht="18">
      <c r="F148" s="10" t="s">
        <v>17</v>
      </c>
      <c r="G148" s="12"/>
      <c r="H148" s="12">
        <f>H147+SUM(I136:I147)</f>
        <v>143387.16978494634</v>
      </c>
      <c r="I148" s="13">
        <f>SUM(I136:I147)</f>
        <v>12080.237747449695</v>
      </c>
    </row>
    <row r="149" spans="6:9" ht="16.5">
      <c r="F149" s="14"/>
      <c r="G149" s="14"/>
      <c r="H149" s="14"/>
      <c r="I149" s="14"/>
    </row>
    <row r="150" spans="6:9" ht="18">
      <c r="F150" s="29" t="s">
        <v>25</v>
      </c>
      <c r="G150" s="30"/>
      <c r="H150" s="30"/>
      <c r="I150" s="31"/>
    </row>
    <row r="151" spans="6:9" ht="18">
      <c r="F151" s="4" t="s">
        <v>1</v>
      </c>
      <c r="G151" s="5" t="s">
        <v>2</v>
      </c>
      <c r="H151" s="5" t="s">
        <v>3</v>
      </c>
      <c r="I151" s="6" t="s">
        <v>4</v>
      </c>
    </row>
    <row r="152" spans="6:9" ht="16.5">
      <c r="F152" s="7" t="s">
        <v>5</v>
      </c>
      <c r="G152" s="8">
        <f>D4</f>
        <v>10000</v>
      </c>
      <c r="H152" s="8">
        <f>H148+G152</f>
        <v>153387.16978494634</v>
      </c>
      <c r="I152" s="9">
        <f>H152*D3/12</f>
        <v>1175.9683016845886</v>
      </c>
    </row>
    <row r="153" spans="6:9" ht="16.5">
      <c r="F153" s="7" t="s">
        <v>6</v>
      </c>
      <c r="G153" s="8"/>
      <c r="H153" s="8">
        <f>G153+H152</f>
        <v>153387.16978494634</v>
      </c>
      <c r="I153" s="9">
        <f>H153*D3/12</f>
        <v>1175.9683016845886</v>
      </c>
    </row>
    <row r="154" spans="6:9" ht="16.5">
      <c r="F154" s="7" t="s">
        <v>7</v>
      </c>
      <c r="G154" s="8"/>
      <c r="H154" s="8">
        <f>G154+H153</f>
        <v>153387.16978494634</v>
      </c>
      <c r="I154" s="9">
        <f>H154*D3/12</f>
        <v>1175.9683016845886</v>
      </c>
    </row>
    <row r="155" spans="6:9" ht="16.5">
      <c r="F155" s="7" t="s">
        <v>8</v>
      </c>
      <c r="G155" s="8"/>
      <c r="H155" s="8">
        <f aca="true" t="shared" si="9" ref="H155:H163">G155+H154</f>
        <v>153387.16978494634</v>
      </c>
      <c r="I155" s="9">
        <f>H155*D3/12</f>
        <v>1175.9683016845886</v>
      </c>
    </row>
    <row r="156" spans="6:9" ht="16.5">
      <c r="F156" s="7" t="s">
        <v>9</v>
      </c>
      <c r="G156" s="8"/>
      <c r="H156" s="8">
        <f t="shared" si="9"/>
        <v>153387.16978494634</v>
      </c>
      <c r="I156" s="9">
        <f>H156*D3/12</f>
        <v>1175.9683016845886</v>
      </c>
    </row>
    <row r="157" spans="6:9" ht="16.5">
      <c r="F157" s="7" t="s">
        <v>10</v>
      </c>
      <c r="G157" s="8"/>
      <c r="H157" s="8">
        <f t="shared" si="9"/>
        <v>153387.16978494634</v>
      </c>
      <c r="I157" s="9">
        <f>H157*D3/12</f>
        <v>1175.9683016845886</v>
      </c>
    </row>
    <row r="158" spans="6:9" ht="16.5">
      <c r="F158" s="7" t="s">
        <v>11</v>
      </c>
      <c r="G158" s="8"/>
      <c r="H158" s="8">
        <f t="shared" si="9"/>
        <v>153387.16978494634</v>
      </c>
      <c r="I158" s="9">
        <f>H158*D3/12</f>
        <v>1175.9683016845886</v>
      </c>
    </row>
    <row r="159" spans="6:9" ht="16.5">
      <c r="F159" s="7" t="s">
        <v>12</v>
      </c>
      <c r="G159" s="8"/>
      <c r="H159" s="8">
        <f t="shared" si="9"/>
        <v>153387.16978494634</v>
      </c>
      <c r="I159" s="9">
        <f>H159*D3/12</f>
        <v>1175.9683016845886</v>
      </c>
    </row>
    <row r="160" spans="6:9" ht="16.5">
      <c r="F160" s="7" t="s">
        <v>13</v>
      </c>
      <c r="G160" s="8"/>
      <c r="H160" s="8">
        <f t="shared" si="9"/>
        <v>153387.16978494634</v>
      </c>
      <c r="I160" s="9">
        <f>H160*D3/12</f>
        <v>1175.9683016845886</v>
      </c>
    </row>
    <row r="161" spans="6:9" ht="16.5">
      <c r="F161" s="7" t="s">
        <v>14</v>
      </c>
      <c r="G161" s="8"/>
      <c r="H161" s="8">
        <f t="shared" si="9"/>
        <v>153387.16978494634</v>
      </c>
      <c r="I161" s="9">
        <f>H161*D3/12</f>
        <v>1175.9683016845886</v>
      </c>
    </row>
    <row r="162" spans="6:9" ht="16.5">
      <c r="F162" s="7" t="s">
        <v>15</v>
      </c>
      <c r="G162" s="8"/>
      <c r="H162" s="8">
        <f t="shared" si="9"/>
        <v>153387.16978494634</v>
      </c>
      <c r="I162" s="9">
        <f>H162*D3/12</f>
        <v>1175.9683016845886</v>
      </c>
    </row>
    <row r="163" spans="6:9" ht="16.5">
      <c r="F163" s="7" t="s">
        <v>16</v>
      </c>
      <c r="G163" s="8"/>
      <c r="H163" s="8">
        <f t="shared" si="9"/>
        <v>153387.16978494634</v>
      </c>
      <c r="I163" s="9">
        <f>H163*D3/12</f>
        <v>1175.9683016845886</v>
      </c>
    </row>
    <row r="164" spans="6:9" ht="18">
      <c r="F164" s="10" t="s">
        <v>17</v>
      </c>
      <c r="G164" s="12"/>
      <c r="H164" s="12">
        <f>H163+SUM(I152:I163)</f>
        <v>167498.7894051614</v>
      </c>
      <c r="I164" s="13">
        <f>SUM(I152:I163)</f>
        <v>14111.619620215062</v>
      </c>
    </row>
    <row r="165" spans="6:9" ht="16.5">
      <c r="F165" s="14"/>
      <c r="G165" s="14"/>
      <c r="H165" s="14"/>
      <c r="I165" s="14"/>
    </row>
    <row r="166" spans="6:9" ht="18">
      <c r="F166" s="29" t="s">
        <v>26</v>
      </c>
      <c r="G166" s="30"/>
      <c r="H166" s="30"/>
      <c r="I166" s="31"/>
    </row>
    <row r="167" spans="6:9" ht="18">
      <c r="F167" s="4" t="s">
        <v>1</v>
      </c>
      <c r="G167" s="5" t="s">
        <v>2</v>
      </c>
      <c r="H167" s="5" t="s">
        <v>3</v>
      </c>
      <c r="I167" s="6" t="s">
        <v>4</v>
      </c>
    </row>
    <row r="168" spans="6:9" ht="16.5">
      <c r="F168" s="7" t="s">
        <v>5</v>
      </c>
      <c r="G168" s="8">
        <f>D4</f>
        <v>10000</v>
      </c>
      <c r="H168" s="8">
        <f>H164+G168</f>
        <v>177498.7894051614</v>
      </c>
      <c r="I168" s="9">
        <f>H168*D3/12</f>
        <v>1360.8240521062373</v>
      </c>
    </row>
    <row r="169" spans="6:9" ht="16.5">
      <c r="F169" s="7" t="s">
        <v>6</v>
      </c>
      <c r="G169" s="8"/>
      <c r="H169" s="8">
        <f>G169+H168</f>
        <v>177498.7894051614</v>
      </c>
      <c r="I169" s="9">
        <f>H169*D3/12</f>
        <v>1360.8240521062373</v>
      </c>
    </row>
    <row r="170" spans="6:9" ht="16.5">
      <c r="F170" s="7" t="s">
        <v>7</v>
      </c>
      <c r="G170" s="8"/>
      <c r="H170" s="8">
        <f>G170+H169</f>
        <v>177498.7894051614</v>
      </c>
      <c r="I170" s="9">
        <f>H170*D3/12</f>
        <v>1360.8240521062373</v>
      </c>
    </row>
    <row r="171" spans="6:9" ht="16.5">
      <c r="F171" s="7" t="s">
        <v>8</v>
      </c>
      <c r="G171" s="8"/>
      <c r="H171" s="8">
        <f aca="true" t="shared" si="10" ref="H171:H179">G171+H170</f>
        <v>177498.7894051614</v>
      </c>
      <c r="I171" s="9">
        <f>H171*D3/12</f>
        <v>1360.8240521062373</v>
      </c>
    </row>
    <row r="172" spans="6:9" ht="16.5">
      <c r="F172" s="7" t="s">
        <v>9</v>
      </c>
      <c r="G172" s="8"/>
      <c r="H172" s="8">
        <f t="shared" si="10"/>
        <v>177498.7894051614</v>
      </c>
      <c r="I172" s="9">
        <f>H172*D3/12</f>
        <v>1360.8240521062373</v>
      </c>
    </row>
    <row r="173" spans="6:9" ht="16.5">
      <c r="F173" s="7" t="s">
        <v>10</v>
      </c>
      <c r="G173" s="8"/>
      <c r="H173" s="8">
        <f t="shared" si="10"/>
        <v>177498.7894051614</v>
      </c>
      <c r="I173" s="9">
        <f>H173*D3/12</f>
        <v>1360.8240521062373</v>
      </c>
    </row>
    <row r="174" spans="6:9" ht="16.5">
      <c r="F174" s="7" t="s">
        <v>11</v>
      </c>
      <c r="G174" s="8"/>
      <c r="H174" s="8">
        <f t="shared" si="10"/>
        <v>177498.7894051614</v>
      </c>
      <c r="I174" s="9">
        <f>H174*D3/12</f>
        <v>1360.8240521062373</v>
      </c>
    </row>
    <row r="175" spans="6:9" ht="16.5">
      <c r="F175" s="7" t="s">
        <v>12</v>
      </c>
      <c r="G175" s="8"/>
      <c r="H175" s="8">
        <f t="shared" si="10"/>
        <v>177498.7894051614</v>
      </c>
      <c r="I175" s="9">
        <f>H175*D3/12</f>
        <v>1360.8240521062373</v>
      </c>
    </row>
    <row r="176" spans="6:9" ht="16.5">
      <c r="F176" s="7" t="s">
        <v>13</v>
      </c>
      <c r="G176" s="8"/>
      <c r="H176" s="8">
        <f t="shared" si="10"/>
        <v>177498.7894051614</v>
      </c>
      <c r="I176" s="9">
        <f>H176*D3/12</f>
        <v>1360.8240521062373</v>
      </c>
    </row>
    <row r="177" spans="6:9" ht="16.5">
      <c r="F177" s="7" t="s">
        <v>14</v>
      </c>
      <c r="G177" s="8"/>
      <c r="H177" s="8">
        <f t="shared" si="10"/>
        <v>177498.7894051614</v>
      </c>
      <c r="I177" s="9">
        <f>H177*D3/12</f>
        <v>1360.8240521062373</v>
      </c>
    </row>
    <row r="178" spans="6:9" ht="16.5">
      <c r="F178" s="7" t="s">
        <v>15</v>
      </c>
      <c r="G178" s="8"/>
      <c r="H178" s="8">
        <f t="shared" si="10"/>
        <v>177498.7894051614</v>
      </c>
      <c r="I178" s="9">
        <f>H178*D3/12</f>
        <v>1360.8240521062373</v>
      </c>
    </row>
    <row r="179" spans="6:9" ht="16.5">
      <c r="F179" s="7" t="s">
        <v>16</v>
      </c>
      <c r="G179" s="8"/>
      <c r="H179" s="8">
        <f t="shared" si="10"/>
        <v>177498.7894051614</v>
      </c>
      <c r="I179" s="9">
        <f>H179*D3/12</f>
        <v>1360.8240521062373</v>
      </c>
    </row>
    <row r="180" spans="6:9" ht="18">
      <c r="F180" s="10" t="s">
        <v>17</v>
      </c>
      <c r="G180" s="12"/>
      <c r="H180" s="12">
        <f>H179+SUM(I168:I179)</f>
        <v>193828.67803043625</v>
      </c>
      <c r="I180" s="13">
        <f>SUM(I168:I179)</f>
        <v>16329.88862527485</v>
      </c>
    </row>
    <row r="181" spans="6:9" ht="16.5">
      <c r="F181" s="14"/>
      <c r="G181" s="14"/>
      <c r="H181" s="14"/>
      <c r="I181" s="14"/>
    </row>
    <row r="182" spans="6:9" ht="18">
      <c r="F182" s="29" t="s">
        <v>27</v>
      </c>
      <c r="G182" s="30"/>
      <c r="H182" s="30"/>
      <c r="I182" s="31"/>
    </row>
    <row r="183" spans="6:9" ht="18">
      <c r="F183" s="4" t="s">
        <v>1</v>
      </c>
      <c r="G183" s="5" t="s">
        <v>2</v>
      </c>
      <c r="H183" s="5" t="s">
        <v>3</v>
      </c>
      <c r="I183" s="6" t="s">
        <v>4</v>
      </c>
    </row>
    <row r="184" spans="6:9" ht="16.5">
      <c r="F184" s="7" t="s">
        <v>5</v>
      </c>
      <c r="G184" s="8">
        <f>D4</f>
        <v>10000</v>
      </c>
      <c r="H184" s="8">
        <f>H180+G184</f>
        <v>203828.67803043625</v>
      </c>
      <c r="I184" s="9">
        <f>H184*D3/12</f>
        <v>1562.686531566678</v>
      </c>
    </row>
    <row r="185" spans="6:9" ht="16.5">
      <c r="F185" s="7" t="s">
        <v>6</v>
      </c>
      <c r="G185" s="8"/>
      <c r="H185" s="8">
        <f>G185+H184</f>
        <v>203828.67803043625</v>
      </c>
      <c r="I185" s="9">
        <f>H185*D3/12</f>
        <v>1562.686531566678</v>
      </c>
    </row>
    <row r="186" spans="6:9" ht="16.5">
      <c r="F186" s="7" t="s">
        <v>7</v>
      </c>
      <c r="G186" s="8"/>
      <c r="H186" s="8">
        <f>G186+H185</f>
        <v>203828.67803043625</v>
      </c>
      <c r="I186" s="9">
        <f>H186*D3/12</f>
        <v>1562.686531566678</v>
      </c>
    </row>
    <row r="187" spans="6:9" ht="16.5">
      <c r="F187" s="7" t="s">
        <v>8</v>
      </c>
      <c r="G187" s="8"/>
      <c r="H187" s="8">
        <f aca="true" t="shared" si="11" ref="H187:H195">G187+H186</f>
        <v>203828.67803043625</v>
      </c>
      <c r="I187" s="9">
        <f>H187*D3/12</f>
        <v>1562.686531566678</v>
      </c>
    </row>
    <row r="188" spans="6:9" ht="16.5">
      <c r="F188" s="7" t="s">
        <v>9</v>
      </c>
      <c r="G188" s="8"/>
      <c r="H188" s="8">
        <f t="shared" si="11"/>
        <v>203828.67803043625</v>
      </c>
      <c r="I188" s="9">
        <f>H188*D3/12</f>
        <v>1562.686531566678</v>
      </c>
    </row>
    <row r="189" spans="6:9" ht="16.5">
      <c r="F189" s="7" t="s">
        <v>10</v>
      </c>
      <c r="G189" s="8"/>
      <c r="H189" s="8">
        <f t="shared" si="11"/>
        <v>203828.67803043625</v>
      </c>
      <c r="I189" s="9">
        <f>H189*D3/12</f>
        <v>1562.686531566678</v>
      </c>
    </row>
    <row r="190" spans="6:9" ht="16.5">
      <c r="F190" s="7" t="s">
        <v>11</v>
      </c>
      <c r="G190" s="8"/>
      <c r="H190" s="8">
        <f t="shared" si="11"/>
        <v>203828.67803043625</v>
      </c>
      <c r="I190" s="9">
        <f>H190*D3/12</f>
        <v>1562.686531566678</v>
      </c>
    </row>
    <row r="191" spans="6:9" ht="16.5">
      <c r="F191" s="7" t="s">
        <v>12</v>
      </c>
      <c r="G191" s="8"/>
      <c r="H191" s="8">
        <f t="shared" si="11"/>
        <v>203828.67803043625</v>
      </c>
      <c r="I191" s="9">
        <f>H191*D3/12</f>
        <v>1562.686531566678</v>
      </c>
    </row>
    <row r="192" spans="6:9" ht="16.5">
      <c r="F192" s="7" t="s">
        <v>13</v>
      </c>
      <c r="G192" s="8"/>
      <c r="H192" s="8">
        <f t="shared" si="11"/>
        <v>203828.67803043625</v>
      </c>
      <c r="I192" s="9">
        <f>H192*D3/12</f>
        <v>1562.686531566678</v>
      </c>
    </row>
    <row r="193" spans="6:9" ht="16.5">
      <c r="F193" s="7" t="s">
        <v>14</v>
      </c>
      <c r="G193" s="8"/>
      <c r="H193" s="8">
        <f t="shared" si="11"/>
        <v>203828.67803043625</v>
      </c>
      <c r="I193" s="9">
        <f>H193*D3/12</f>
        <v>1562.686531566678</v>
      </c>
    </row>
    <row r="194" spans="6:9" ht="16.5">
      <c r="F194" s="7" t="s">
        <v>15</v>
      </c>
      <c r="G194" s="8"/>
      <c r="H194" s="8">
        <f t="shared" si="11"/>
        <v>203828.67803043625</v>
      </c>
      <c r="I194" s="9">
        <f>H194*D3/12</f>
        <v>1562.686531566678</v>
      </c>
    </row>
    <row r="195" spans="6:9" ht="16.5">
      <c r="F195" s="7" t="s">
        <v>16</v>
      </c>
      <c r="G195" s="8"/>
      <c r="H195" s="8">
        <f t="shared" si="11"/>
        <v>203828.67803043625</v>
      </c>
      <c r="I195" s="9">
        <f>H195*D3/12</f>
        <v>1562.686531566678</v>
      </c>
    </row>
    <row r="196" spans="6:9" ht="18">
      <c r="F196" s="10" t="s">
        <v>17</v>
      </c>
      <c r="G196" s="12"/>
      <c r="H196" s="12">
        <f>H195+SUM(I184:I195)</f>
        <v>222580.91640923638</v>
      </c>
      <c r="I196" s="13">
        <f>SUM(I184:I195)</f>
        <v>18752.238378800135</v>
      </c>
    </row>
    <row r="197" spans="6:9" ht="16.5">
      <c r="F197" s="14"/>
      <c r="G197" s="14"/>
      <c r="H197" s="14"/>
      <c r="I197" s="14"/>
    </row>
    <row r="198" spans="6:9" ht="18">
      <c r="F198" s="29" t="s">
        <v>28</v>
      </c>
      <c r="G198" s="30"/>
      <c r="H198" s="30"/>
      <c r="I198" s="31"/>
    </row>
    <row r="199" spans="6:9" ht="18">
      <c r="F199" s="4" t="s">
        <v>1</v>
      </c>
      <c r="G199" s="5" t="s">
        <v>2</v>
      </c>
      <c r="H199" s="5" t="s">
        <v>3</v>
      </c>
      <c r="I199" s="6" t="s">
        <v>4</v>
      </c>
    </row>
    <row r="200" spans="6:9" ht="16.5">
      <c r="F200" s="7" t="s">
        <v>5</v>
      </c>
      <c r="G200" s="8">
        <f>D4</f>
        <v>10000</v>
      </c>
      <c r="H200" s="8">
        <f>H196+G200</f>
        <v>232580.91640923638</v>
      </c>
      <c r="I200" s="9">
        <f>H200*D3/12</f>
        <v>1783.1203591374788</v>
      </c>
    </row>
    <row r="201" spans="6:9" ht="16.5">
      <c r="F201" s="7" t="s">
        <v>6</v>
      </c>
      <c r="G201" s="8"/>
      <c r="H201" s="8">
        <f>G201+H200</f>
        <v>232580.91640923638</v>
      </c>
      <c r="I201" s="9">
        <f>H201*D3/12</f>
        <v>1783.1203591374788</v>
      </c>
    </row>
    <row r="202" spans="6:9" ht="16.5">
      <c r="F202" s="7" t="s">
        <v>7</v>
      </c>
      <c r="G202" s="8"/>
      <c r="H202" s="8">
        <f>G202+H201</f>
        <v>232580.91640923638</v>
      </c>
      <c r="I202" s="9">
        <f>H202*D3/12</f>
        <v>1783.1203591374788</v>
      </c>
    </row>
    <row r="203" spans="6:9" ht="16.5">
      <c r="F203" s="7" t="s">
        <v>8</v>
      </c>
      <c r="G203" s="8"/>
      <c r="H203" s="8">
        <f aca="true" t="shared" si="12" ref="H203:H211">G203+H202</f>
        <v>232580.91640923638</v>
      </c>
      <c r="I203" s="9">
        <f>H203*D3/12</f>
        <v>1783.1203591374788</v>
      </c>
    </row>
    <row r="204" spans="6:9" ht="16.5">
      <c r="F204" s="7" t="s">
        <v>9</v>
      </c>
      <c r="G204" s="8"/>
      <c r="H204" s="8">
        <f t="shared" si="12"/>
        <v>232580.91640923638</v>
      </c>
      <c r="I204" s="9">
        <f>H204*D3/12</f>
        <v>1783.1203591374788</v>
      </c>
    </row>
    <row r="205" spans="6:9" ht="16.5">
      <c r="F205" s="7" t="s">
        <v>10</v>
      </c>
      <c r="G205" s="8"/>
      <c r="H205" s="8">
        <f t="shared" si="12"/>
        <v>232580.91640923638</v>
      </c>
      <c r="I205" s="9">
        <f>H205*D3/12</f>
        <v>1783.1203591374788</v>
      </c>
    </row>
    <row r="206" spans="6:9" ht="16.5">
      <c r="F206" s="7" t="s">
        <v>11</v>
      </c>
      <c r="G206" s="8"/>
      <c r="H206" s="8">
        <f t="shared" si="12"/>
        <v>232580.91640923638</v>
      </c>
      <c r="I206" s="9">
        <f>H206*D3/12</f>
        <v>1783.1203591374788</v>
      </c>
    </row>
    <row r="207" spans="6:9" ht="16.5">
      <c r="F207" s="7" t="s">
        <v>12</v>
      </c>
      <c r="G207" s="8"/>
      <c r="H207" s="8">
        <f t="shared" si="12"/>
        <v>232580.91640923638</v>
      </c>
      <c r="I207" s="9">
        <f>H207*D3/12</f>
        <v>1783.1203591374788</v>
      </c>
    </row>
    <row r="208" spans="6:9" ht="16.5">
      <c r="F208" s="7" t="s">
        <v>13</v>
      </c>
      <c r="G208" s="8"/>
      <c r="H208" s="8">
        <f t="shared" si="12"/>
        <v>232580.91640923638</v>
      </c>
      <c r="I208" s="9">
        <f>H208*D3/12</f>
        <v>1783.1203591374788</v>
      </c>
    </row>
    <row r="209" spans="6:9" ht="16.5">
      <c r="F209" s="7" t="s">
        <v>14</v>
      </c>
      <c r="G209" s="8"/>
      <c r="H209" s="8">
        <f t="shared" si="12"/>
        <v>232580.91640923638</v>
      </c>
      <c r="I209" s="9">
        <f>H209*D3/12</f>
        <v>1783.1203591374788</v>
      </c>
    </row>
    <row r="210" spans="6:9" ht="16.5">
      <c r="F210" s="7" t="s">
        <v>15</v>
      </c>
      <c r="G210" s="8"/>
      <c r="H210" s="8">
        <f t="shared" si="12"/>
        <v>232580.91640923638</v>
      </c>
      <c r="I210" s="9">
        <f>H210*D3/12</f>
        <v>1783.1203591374788</v>
      </c>
    </row>
    <row r="211" spans="6:9" ht="16.5">
      <c r="F211" s="7" t="s">
        <v>16</v>
      </c>
      <c r="G211" s="8"/>
      <c r="H211" s="8">
        <f t="shared" si="12"/>
        <v>232580.91640923638</v>
      </c>
      <c r="I211" s="9">
        <f>H211*D3/12</f>
        <v>1783.1203591374788</v>
      </c>
    </row>
    <row r="212" spans="6:9" ht="18">
      <c r="F212" s="10" t="s">
        <v>17</v>
      </c>
      <c r="G212" s="12"/>
      <c r="H212" s="12">
        <f>H211+SUM(I200:I211)</f>
        <v>253978.36071888614</v>
      </c>
      <c r="I212" s="13">
        <f>SUM(I200:I211)</f>
        <v>21397.444309649753</v>
      </c>
    </row>
    <row r="213" spans="6:9" ht="16.5">
      <c r="F213" s="14"/>
      <c r="G213" s="14"/>
      <c r="H213" s="14"/>
      <c r="I213" s="14"/>
    </row>
    <row r="214" spans="6:9" ht="18">
      <c r="F214" s="29" t="s">
        <v>29</v>
      </c>
      <c r="G214" s="30"/>
      <c r="H214" s="30"/>
      <c r="I214" s="31"/>
    </row>
    <row r="215" spans="6:9" ht="18">
      <c r="F215" s="4" t="s">
        <v>1</v>
      </c>
      <c r="G215" s="5" t="s">
        <v>2</v>
      </c>
      <c r="H215" s="5" t="s">
        <v>3</v>
      </c>
      <c r="I215" s="6" t="s">
        <v>4</v>
      </c>
    </row>
    <row r="216" spans="6:9" ht="16.5">
      <c r="F216" s="7" t="s">
        <v>5</v>
      </c>
      <c r="G216" s="8">
        <f>D4</f>
        <v>10000</v>
      </c>
      <c r="H216" s="8">
        <f>H212+G216</f>
        <v>263978.36071888614</v>
      </c>
      <c r="I216" s="9">
        <f>H216*D3/12</f>
        <v>2023.8340988447937</v>
      </c>
    </row>
    <row r="217" spans="6:9" ht="16.5">
      <c r="F217" s="7" t="s">
        <v>6</v>
      </c>
      <c r="G217" s="8"/>
      <c r="H217" s="8">
        <f>G217+H216</f>
        <v>263978.36071888614</v>
      </c>
      <c r="I217" s="9">
        <f>H217*D3/12</f>
        <v>2023.8340988447937</v>
      </c>
    </row>
    <row r="218" spans="6:9" ht="16.5">
      <c r="F218" s="7" t="s">
        <v>7</v>
      </c>
      <c r="G218" s="8"/>
      <c r="H218" s="8">
        <f>G218+H217</f>
        <v>263978.36071888614</v>
      </c>
      <c r="I218" s="9">
        <f>H218*D3/12</f>
        <v>2023.8340988447937</v>
      </c>
    </row>
    <row r="219" spans="6:9" ht="16.5">
      <c r="F219" s="7" t="s">
        <v>8</v>
      </c>
      <c r="G219" s="8"/>
      <c r="H219" s="8">
        <f aca="true" t="shared" si="13" ref="H219:H227">G219+H218</f>
        <v>263978.36071888614</v>
      </c>
      <c r="I219" s="9">
        <f>H219*D3/12</f>
        <v>2023.8340988447937</v>
      </c>
    </row>
    <row r="220" spans="6:9" ht="16.5">
      <c r="F220" s="7" t="s">
        <v>9</v>
      </c>
      <c r="G220" s="8"/>
      <c r="H220" s="8">
        <f t="shared" si="13"/>
        <v>263978.36071888614</v>
      </c>
      <c r="I220" s="9">
        <f>H220*D3/12</f>
        <v>2023.8340988447937</v>
      </c>
    </row>
    <row r="221" spans="6:9" ht="16.5">
      <c r="F221" s="7" t="s">
        <v>10</v>
      </c>
      <c r="G221" s="8"/>
      <c r="H221" s="8">
        <f t="shared" si="13"/>
        <v>263978.36071888614</v>
      </c>
      <c r="I221" s="9">
        <f>H221*D3/12</f>
        <v>2023.8340988447937</v>
      </c>
    </row>
    <row r="222" spans="6:9" ht="16.5">
      <c r="F222" s="7" t="s">
        <v>11</v>
      </c>
      <c r="G222" s="8"/>
      <c r="H222" s="8">
        <f t="shared" si="13"/>
        <v>263978.36071888614</v>
      </c>
      <c r="I222" s="9">
        <f>H222*D3/12</f>
        <v>2023.8340988447937</v>
      </c>
    </row>
    <row r="223" spans="6:9" ht="16.5">
      <c r="F223" s="7" t="s">
        <v>12</v>
      </c>
      <c r="G223" s="8"/>
      <c r="H223" s="8">
        <f t="shared" si="13"/>
        <v>263978.36071888614</v>
      </c>
      <c r="I223" s="9">
        <f>H223*D3/12</f>
        <v>2023.8340988447937</v>
      </c>
    </row>
    <row r="224" spans="6:9" ht="16.5">
      <c r="F224" s="7" t="s">
        <v>13</v>
      </c>
      <c r="G224" s="8"/>
      <c r="H224" s="8">
        <f t="shared" si="13"/>
        <v>263978.36071888614</v>
      </c>
      <c r="I224" s="9">
        <f>H224*D3/12</f>
        <v>2023.8340988447937</v>
      </c>
    </row>
    <row r="225" spans="6:9" ht="16.5">
      <c r="F225" s="7" t="s">
        <v>14</v>
      </c>
      <c r="G225" s="8"/>
      <c r="H225" s="8">
        <f t="shared" si="13"/>
        <v>263978.36071888614</v>
      </c>
      <c r="I225" s="9">
        <f>H225*D3/12</f>
        <v>2023.8340988447937</v>
      </c>
    </row>
    <row r="226" spans="6:9" ht="16.5">
      <c r="F226" s="7" t="s">
        <v>15</v>
      </c>
      <c r="G226" s="8"/>
      <c r="H226" s="8">
        <f t="shared" si="13"/>
        <v>263978.36071888614</v>
      </c>
      <c r="I226" s="9">
        <f>H226*D3/12</f>
        <v>2023.8340988447937</v>
      </c>
    </row>
    <row r="227" spans="6:9" ht="16.5">
      <c r="F227" s="7" t="s">
        <v>16</v>
      </c>
      <c r="G227" s="8"/>
      <c r="H227" s="8">
        <f t="shared" si="13"/>
        <v>263978.36071888614</v>
      </c>
      <c r="I227" s="9">
        <f>H227*D3/12</f>
        <v>2023.8340988447937</v>
      </c>
    </row>
    <row r="228" spans="6:9" ht="18">
      <c r="F228" s="10" t="s">
        <v>17</v>
      </c>
      <c r="G228" s="12"/>
      <c r="H228" s="12">
        <f>H227+SUM(I216:I227)</f>
        <v>288264.36990502366</v>
      </c>
      <c r="I228" s="13">
        <f>SUM(I216:I227)</f>
        <v>24286.009186137522</v>
      </c>
    </row>
    <row r="229" spans="6:9" ht="16.5">
      <c r="F229" s="14"/>
      <c r="G229" s="14"/>
      <c r="H229" s="14"/>
      <c r="I229" s="14"/>
    </row>
    <row r="230" spans="6:9" ht="18">
      <c r="F230" s="29" t="s">
        <v>30</v>
      </c>
      <c r="G230" s="30"/>
      <c r="H230" s="30"/>
      <c r="I230" s="31"/>
    </row>
    <row r="231" spans="6:9" ht="18">
      <c r="F231" s="4" t="s">
        <v>1</v>
      </c>
      <c r="G231" s="5" t="s">
        <v>2</v>
      </c>
      <c r="H231" s="5" t="s">
        <v>3</v>
      </c>
      <c r="I231" s="6" t="s">
        <v>4</v>
      </c>
    </row>
    <row r="232" spans="6:9" ht="16.5">
      <c r="F232" s="7" t="s">
        <v>5</v>
      </c>
      <c r="G232" s="8">
        <v>0</v>
      </c>
      <c r="H232" s="8">
        <f>H228</f>
        <v>288264.36990502366</v>
      </c>
      <c r="I232" s="9">
        <f>H232*D3/12</f>
        <v>2210.026835938515</v>
      </c>
    </row>
    <row r="233" spans="6:9" ht="16.5">
      <c r="F233" s="7" t="s">
        <v>6</v>
      </c>
      <c r="G233" s="8">
        <v>0</v>
      </c>
      <c r="H233" s="8">
        <f>G233+H232</f>
        <v>288264.36990502366</v>
      </c>
      <c r="I233" s="9">
        <f>H233*D3/12</f>
        <v>2210.026835938515</v>
      </c>
    </row>
    <row r="234" spans="6:9" ht="16.5">
      <c r="F234" s="7" t="s">
        <v>7</v>
      </c>
      <c r="G234" s="8">
        <v>0</v>
      </c>
      <c r="H234" s="8">
        <f aca="true" t="shared" si="14" ref="H234:H243">G234+H233</f>
        <v>288264.36990502366</v>
      </c>
      <c r="I234" s="9">
        <f>H234*D3/12</f>
        <v>2210.026835938515</v>
      </c>
    </row>
    <row r="235" spans="6:9" ht="16.5">
      <c r="F235" s="7" t="s">
        <v>8</v>
      </c>
      <c r="G235" s="8">
        <v>0</v>
      </c>
      <c r="H235" s="8">
        <f t="shared" si="14"/>
        <v>288264.36990502366</v>
      </c>
      <c r="I235" s="9">
        <f>H235*D3/12</f>
        <v>2210.026835938515</v>
      </c>
    </row>
    <row r="236" spans="6:9" ht="16.5">
      <c r="F236" s="7" t="s">
        <v>9</v>
      </c>
      <c r="G236" s="8">
        <v>0</v>
      </c>
      <c r="H236" s="8">
        <f t="shared" si="14"/>
        <v>288264.36990502366</v>
      </c>
      <c r="I236" s="9">
        <f>H236*D3/12</f>
        <v>2210.026835938515</v>
      </c>
    </row>
    <row r="237" spans="6:9" ht="16.5">
      <c r="F237" s="7" t="s">
        <v>10</v>
      </c>
      <c r="G237" s="8">
        <v>0</v>
      </c>
      <c r="H237" s="8">
        <f t="shared" si="14"/>
        <v>288264.36990502366</v>
      </c>
      <c r="I237" s="9">
        <f>H237*D3/12</f>
        <v>2210.026835938515</v>
      </c>
    </row>
    <row r="238" spans="6:9" ht="16.5">
      <c r="F238" s="7" t="s">
        <v>11</v>
      </c>
      <c r="G238" s="8">
        <v>0</v>
      </c>
      <c r="H238" s="8">
        <f t="shared" si="14"/>
        <v>288264.36990502366</v>
      </c>
      <c r="I238" s="9">
        <f>H238*D3/12</f>
        <v>2210.026835938515</v>
      </c>
    </row>
    <row r="239" spans="6:9" ht="16.5">
      <c r="F239" s="7" t="s">
        <v>12</v>
      </c>
      <c r="G239" s="8">
        <v>0</v>
      </c>
      <c r="H239" s="8">
        <f t="shared" si="14"/>
        <v>288264.36990502366</v>
      </c>
      <c r="I239" s="9">
        <f>H239*D3/12</f>
        <v>2210.026835938515</v>
      </c>
    </row>
    <row r="240" spans="6:9" ht="16.5">
      <c r="F240" s="7" t="s">
        <v>13</v>
      </c>
      <c r="G240" s="8">
        <v>0</v>
      </c>
      <c r="H240" s="8">
        <f t="shared" si="14"/>
        <v>288264.36990502366</v>
      </c>
      <c r="I240" s="9">
        <f>H240*D3/12</f>
        <v>2210.026835938515</v>
      </c>
    </row>
    <row r="241" spans="6:9" ht="16.5">
      <c r="F241" s="7" t="s">
        <v>14</v>
      </c>
      <c r="G241" s="8">
        <v>0</v>
      </c>
      <c r="H241" s="8">
        <f t="shared" si="14"/>
        <v>288264.36990502366</v>
      </c>
      <c r="I241" s="9">
        <f>H241*D3/12</f>
        <v>2210.026835938515</v>
      </c>
    </row>
    <row r="242" spans="6:9" ht="16.5">
      <c r="F242" s="7" t="s">
        <v>15</v>
      </c>
      <c r="G242" s="8">
        <v>0</v>
      </c>
      <c r="H242" s="8">
        <f t="shared" si="14"/>
        <v>288264.36990502366</v>
      </c>
      <c r="I242" s="9">
        <f>H242*D3/12</f>
        <v>2210.026835938515</v>
      </c>
    </row>
    <row r="243" spans="6:9" ht="16.5">
      <c r="F243" s="7" t="s">
        <v>16</v>
      </c>
      <c r="G243" s="8">
        <v>0</v>
      </c>
      <c r="H243" s="8">
        <f t="shared" si="14"/>
        <v>288264.36990502366</v>
      </c>
      <c r="I243" s="9">
        <f>H243*D3/12</f>
        <v>2210.026835938515</v>
      </c>
    </row>
    <row r="244" spans="6:9" ht="18">
      <c r="F244" s="10" t="s">
        <v>17</v>
      </c>
      <c r="G244" s="12"/>
      <c r="H244" s="12">
        <f>H243+SUM(I232:I243)</f>
        <v>314784.6919362858</v>
      </c>
      <c r="I244" s="13">
        <f>SUM(I232:I243)</f>
        <v>26520.32203126218</v>
      </c>
    </row>
    <row r="246" spans="6:9" ht="18">
      <c r="F246" s="29" t="s">
        <v>40</v>
      </c>
      <c r="G246" s="30"/>
      <c r="H246" s="30"/>
      <c r="I246" s="31"/>
    </row>
    <row r="247" spans="6:9" ht="18">
      <c r="F247" s="4" t="s">
        <v>1</v>
      </c>
      <c r="G247" s="5" t="s">
        <v>2</v>
      </c>
      <c r="H247" s="5" t="s">
        <v>3</v>
      </c>
      <c r="I247" s="6" t="s">
        <v>4</v>
      </c>
    </row>
    <row r="248" spans="6:9" ht="16.5">
      <c r="F248" s="7" t="s">
        <v>5</v>
      </c>
      <c r="G248" s="8">
        <v>0</v>
      </c>
      <c r="H248" s="8">
        <f>H244</f>
        <v>314784.6919362858</v>
      </c>
      <c r="I248" s="9">
        <f>H248*D3/12</f>
        <v>2413.3493048448577</v>
      </c>
    </row>
    <row r="249" spans="6:9" ht="16.5">
      <c r="F249" s="7" t="s">
        <v>6</v>
      </c>
      <c r="G249" s="8">
        <v>0</v>
      </c>
      <c r="H249" s="8">
        <f>G249+H248</f>
        <v>314784.6919362858</v>
      </c>
      <c r="I249" s="9">
        <f>H249*D3/12</f>
        <v>2413.3493048448577</v>
      </c>
    </row>
    <row r="250" spans="6:9" ht="16.5">
      <c r="F250" s="7" t="s">
        <v>7</v>
      </c>
      <c r="G250" s="8">
        <v>0</v>
      </c>
      <c r="H250" s="8">
        <f aca="true" t="shared" si="15" ref="H250:H259">G250+H249</f>
        <v>314784.6919362858</v>
      </c>
      <c r="I250" s="9">
        <f>H250*D3/12</f>
        <v>2413.3493048448577</v>
      </c>
    </row>
    <row r="251" spans="6:9" ht="16.5">
      <c r="F251" s="7" t="s">
        <v>8</v>
      </c>
      <c r="G251" s="8">
        <v>0</v>
      </c>
      <c r="H251" s="8">
        <f t="shared" si="15"/>
        <v>314784.6919362858</v>
      </c>
      <c r="I251" s="9">
        <f>H251*D3/12</f>
        <v>2413.3493048448577</v>
      </c>
    </row>
    <row r="252" spans="6:9" ht="16.5">
      <c r="F252" s="7" t="s">
        <v>9</v>
      </c>
      <c r="G252" s="8">
        <v>0</v>
      </c>
      <c r="H252" s="8">
        <f t="shared" si="15"/>
        <v>314784.6919362858</v>
      </c>
      <c r="I252" s="9">
        <f>H252*D3/12</f>
        <v>2413.3493048448577</v>
      </c>
    </row>
    <row r="253" spans="6:9" ht="16.5">
      <c r="F253" s="7" t="s">
        <v>10</v>
      </c>
      <c r="G253" s="8">
        <v>0</v>
      </c>
      <c r="H253" s="8">
        <f t="shared" si="15"/>
        <v>314784.6919362858</v>
      </c>
      <c r="I253" s="9">
        <f>H253*D3/12</f>
        <v>2413.3493048448577</v>
      </c>
    </row>
    <row r="254" spans="6:9" ht="16.5">
      <c r="F254" s="7" t="s">
        <v>11</v>
      </c>
      <c r="G254" s="8">
        <v>0</v>
      </c>
      <c r="H254" s="8">
        <f t="shared" si="15"/>
        <v>314784.6919362858</v>
      </c>
      <c r="I254" s="9">
        <f>H254*D3/12</f>
        <v>2413.3493048448577</v>
      </c>
    </row>
    <row r="255" spans="6:9" ht="16.5">
      <c r="F255" s="7" t="s">
        <v>12</v>
      </c>
      <c r="G255" s="8">
        <v>0</v>
      </c>
      <c r="H255" s="8">
        <f t="shared" si="15"/>
        <v>314784.6919362858</v>
      </c>
      <c r="I255" s="9">
        <f>H255*D3/12</f>
        <v>2413.3493048448577</v>
      </c>
    </row>
    <row r="256" spans="6:9" ht="16.5">
      <c r="F256" s="7" t="s">
        <v>13</v>
      </c>
      <c r="G256" s="8">
        <v>0</v>
      </c>
      <c r="H256" s="8">
        <f t="shared" si="15"/>
        <v>314784.6919362858</v>
      </c>
      <c r="I256" s="9">
        <f>H256*D3/12</f>
        <v>2413.3493048448577</v>
      </c>
    </row>
    <row r="257" spans="6:9" ht="16.5">
      <c r="F257" s="7" t="s">
        <v>14</v>
      </c>
      <c r="G257" s="8">
        <v>0</v>
      </c>
      <c r="H257" s="8">
        <f t="shared" si="15"/>
        <v>314784.6919362858</v>
      </c>
      <c r="I257" s="9">
        <f>H257*D3/12</f>
        <v>2413.3493048448577</v>
      </c>
    </row>
    <row r="258" spans="6:9" ht="16.5">
      <c r="F258" s="7" t="s">
        <v>15</v>
      </c>
      <c r="G258" s="8">
        <v>0</v>
      </c>
      <c r="H258" s="8">
        <f t="shared" si="15"/>
        <v>314784.6919362858</v>
      </c>
      <c r="I258" s="9">
        <f>H258*D3/12</f>
        <v>2413.3493048448577</v>
      </c>
    </row>
    <row r="259" spans="6:9" ht="16.5">
      <c r="F259" s="7" t="s">
        <v>16</v>
      </c>
      <c r="G259" s="8">
        <v>0</v>
      </c>
      <c r="H259" s="8">
        <f t="shared" si="15"/>
        <v>314784.6919362858</v>
      </c>
      <c r="I259" s="9">
        <f>H259*D3/12</f>
        <v>2413.3493048448577</v>
      </c>
    </row>
    <row r="260" spans="6:9" ht="18">
      <c r="F260" s="10" t="s">
        <v>17</v>
      </c>
      <c r="G260" s="12"/>
      <c r="H260" s="12">
        <f>H259+SUM(I248:I259)</f>
        <v>343744.8835944241</v>
      </c>
      <c r="I260" s="13">
        <f>SUM(I248:I259)</f>
        <v>28960.191658138294</v>
      </c>
    </row>
    <row r="262" spans="6:9" ht="18">
      <c r="F262" s="29" t="s">
        <v>41</v>
      </c>
      <c r="G262" s="30"/>
      <c r="H262" s="30"/>
      <c r="I262" s="31"/>
    </row>
    <row r="263" spans="6:9" ht="18">
      <c r="F263" s="4" t="s">
        <v>1</v>
      </c>
      <c r="G263" s="5" t="s">
        <v>2</v>
      </c>
      <c r="H263" s="5" t="s">
        <v>3</v>
      </c>
      <c r="I263" s="6" t="s">
        <v>4</v>
      </c>
    </row>
    <row r="264" spans="6:9" ht="16.5">
      <c r="F264" s="7" t="s">
        <v>5</v>
      </c>
      <c r="G264" s="8">
        <v>0</v>
      </c>
      <c r="H264" s="8">
        <f>H260</f>
        <v>343744.8835944241</v>
      </c>
      <c r="I264" s="9">
        <f>H264*D3/12</f>
        <v>2635.3774408905847</v>
      </c>
    </row>
    <row r="265" spans="6:9" ht="16.5">
      <c r="F265" s="7" t="s">
        <v>6</v>
      </c>
      <c r="G265" s="8">
        <v>0</v>
      </c>
      <c r="H265" s="8">
        <f>G265+H264</f>
        <v>343744.8835944241</v>
      </c>
      <c r="I265" s="9">
        <f>H265*D3/12</f>
        <v>2635.3774408905847</v>
      </c>
    </row>
    <row r="266" spans="6:9" ht="16.5">
      <c r="F266" s="7" t="s">
        <v>7</v>
      </c>
      <c r="G266" s="8">
        <v>0</v>
      </c>
      <c r="H266" s="8">
        <f aca="true" t="shared" si="16" ref="H266:H275">G266+H265</f>
        <v>343744.8835944241</v>
      </c>
      <c r="I266" s="9">
        <f>H266*D3/12</f>
        <v>2635.3774408905847</v>
      </c>
    </row>
    <row r="267" spans="6:9" ht="16.5">
      <c r="F267" s="7" t="s">
        <v>8</v>
      </c>
      <c r="G267" s="8">
        <v>0</v>
      </c>
      <c r="H267" s="8">
        <f t="shared" si="16"/>
        <v>343744.8835944241</v>
      </c>
      <c r="I267" s="9">
        <f>H267*D3/12</f>
        <v>2635.3774408905847</v>
      </c>
    </row>
    <row r="268" spans="6:9" ht="16.5">
      <c r="F268" s="7" t="s">
        <v>9</v>
      </c>
      <c r="G268" s="8">
        <v>0</v>
      </c>
      <c r="H268" s="8">
        <f t="shared" si="16"/>
        <v>343744.8835944241</v>
      </c>
      <c r="I268" s="9">
        <f>H268*D3/12</f>
        <v>2635.3774408905847</v>
      </c>
    </row>
    <row r="269" spans="6:9" ht="16.5">
      <c r="F269" s="7" t="s">
        <v>10</v>
      </c>
      <c r="G269" s="8">
        <v>0</v>
      </c>
      <c r="H269" s="8">
        <f t="shared" si="16"/>
        <v>343744.8835944241</v>
      </c>
      <c r="I269" s="9">
        <f>H269*D3/12</f>
        <v>2635.3774408905847</v>
      </c>
    </row>
    <row r="270" spans="6:9" ht="16.5">
      <c r="F270" s="7" t="s">
        <v>11</v>
      </c>
      <c r="G270" s="8">
        <v>0</v>
      </c>
      <c r="H270" s="8">
        <f t="shared" si="16"/>
        <v>343744.8835944241</v>
      </c>
      <c r="I270" s="9">
        <f>H270*D3/12</f>
        <v>2635.3774408905847</v>
      </c>
    </row>
    <row r="271" spans="6:9" ht="16.5">
      <c r="F271" s="7" t="s">
        <v>12</v>
      </c>
      <c r="G271" s="8">
        <v>0</v>
      </c>
      <c r="H271" s="8">
        <f t="shared" si="16"/>
        <v>343744.8835944241</v>
      </c>
      <c r="I271" s="9">
        <f>H271*D3/12</f>
        <v>2635.3774408905847</v>
      </c>
    </row>
    <row r="272" spans="6:9" ht="16.5">
      <c r="F272" s="7" t="s">
        <v>13</v>
      </c>
      <c r="G272" s="8">
        <v>0</v>
      </c>
      <c r="H272" s="8">
        <f t="shared" si="16"/>
        <v>343744.8835944241</v>
      </c>
      <c r="I272" s="9">
        <f>H272*D3/12</f>
        <v>2635.3774408905847</v>
      </c>
    </row>
    <row r="273" spans="6:9" ht="16.5">
      <c r="F273" s="7" t="s">
        <v>14</v>
      </c>
      <c r="G273" s="8">
        <v>0</v>
      </c>
      <c r="H273" s="8">
        <f t="shared" si="16"/>
        <v>343744.8835944241</v>
      </c>
      <c r="I273" s="9">
        <f>H273*D3/12</f>
        <v>2635.3774408905847</v>
      </c>
    </row>
    <row r="274" spans="6:9" ht="16.5">
      <c r="F274" s="7" t="s">
        <v>15</v>
      </c>
      <c r="G274" s="8">
        <v>0</v>
      </c>
      <c r="H274" s="8">
        <f t="shared" si="16"/>
        <v>343744.8835944241</v>
      </c>
      <c r="I274" s="9">
        <f>H274*D3/12</f>
        <v>2635.3774408905847</v>
      </c>
    </row>
    <row r="275" spans="6:9" ht="16.5">
      <c r="F275" s="7" t="s">
        <v>16</v>
      </c>
      <c r="G275" s="8">
        <v>0</v>
      </c>
      <c r="H275" s="8">
        <f t="shared" si="16"/>
        <v>343744.8835944241</v>
      </c>
      <c r="I275" s="9">
        <f>H275*D3/12</f>
        <v>2635.3774408905847</v>
      </c>
    </row>
    <row r="276" spans="6:9" ht="18">
      <c r="F276" s="10" t="s">
        <v>17</v>
      </c>
      <c r="G276" s="12"/>
      <c r="H276" s="12">
        <f>H275+SUM(I264:I275)</f>
        <v>375369.4128851111</v>
      </c>
      <c r="I276" s="13">
        <f>SUM(I264:I275)</f>
        <v>31624.529290687016</v>
      </c>
    </row>
    <row r="278" spans="6:9" ht="18">
      <c r="F278" s="29" t="s">
        <v>42</v>
      </c>
      <c r="G278" s="30"/>
      <c r="H278" s="30"/>
      <c r="I278" s="31"/>
    </row>
    <row r="279" spans="6:9" ht="18">
      <c r="F279" s="4" t="s">
        <v>1</v>
      </c>
      <c r="G279" s="5" t="s">
        <v>2</v>
      </c>
      <c r="H279" s="5" t="s">
        <v>3</v>
      </c>
      <c r="I279" s="6" t="s">
        <v>4</v>
      </c>
    </row>
    <row r="280" spans="6:9" ht="16.5">
      <c r="F280" s="7" t="s">
        <v>5</v>
      </c>
      <c r="G280" s="8">
        <v>0</v>
      </c>
      <c r="H280" s="8">
        <f>H276</f>
        <v>375369.4128851111</v>
      </c>
      <c r="I280" s="9">
        <f>H280*D3/12</f>
        <v>2877.8321654525184</v>
      </c>
    </row>
    <row r="281" spans="6:9" ht="16.5">
      <c r="F281" s="7" t="s">
        <v>6</v>
      </c>
      <c r="G281" s="8">
        <v>0</v>
      </c>
      <c r="H281" s="8">
        <f>G281+H280</f>
        <v>375369.4128851111</v>
      </c>
      <c r="I281" s="9">
        <f>H281*D3/12</f>
        <v>2877.8321654525184</v>
      </c>
    </row>
    <row r="282" spans="6:9" ht="16.5">
      <c r="F282" s="7" t="s">
        <v>7</v>
      </c>
      <c r="G282" s="8">
        <v>0</v>
      </c>
      <c r="H282" s="8">
        <f aca="true" t="shared" si="17" ref="H282:H291">G282+H281</f>
        <v>375369.4128851111</v>
      </c>
      <c r="I282" s="9">
        <f>H282*D3/12</f>
        <v>2877.8321654525184</v>
      </c>
    </row>
    <row r="283" spans="6:9" ht="16.5">
      <c r="F283" s="7" t="s">
        <v>8</v>
      </c>
      <c r="G283" s="8">
        <v>0</v>
      </c>
      <c r="H283" s="8">
        <f t="shared" si="17"/>
        <v>375369.4128851111</v>
      </c>
      <c r="I283" s="9">
        <f>H283*D3/12</f>
        <v>2877.8321654525184</v>
      </c>
    </row>
    <row r="284" spans="6:9" ht="16.5">
      <c r="F284" s="7" t="s">
        <v>9</v>
      </c>
      <c r="G284" s="8">
        <v>0</v>
      </c>
      <c r="H284" s="8">
        <f t="shared" si="17"/>
        <v>375369.4128851111</v>
      </c>
      <c r="I284" s="9">
        <f>H284*D3/12</f>
        <v>2877.8321654525184</v>
      </c>
    </row>
    <row r="285" spans="6:9" ht="16.5">
      <c r="F285" s="7" t="s">
        <v>10</v>
      </c>
      <c r="G285" s="8">
        <v>0</v>
      </c>
      <c r="H285" s="8">
        <f t="shared" si="17"/>
        <v>375369.4128851111</v>
      </c>
      <c r="I285" s="9">
        <f>H285*D3/12</f>
        <v>2877.8321654525184</v>
      </c>
    </row>
    <row r="286" spans="6:9" ht="16.5">
      <c r="F286" s="7" t="s">
        <v>11</v>
      </c>
      <c r="G286" s="8">
        <v>0</v>
      </c>
      <c r="H286" s="8">
        <f t="shared" si="17"/>
        <v>375369.4128851111</v>
      </c>
      <c r="I286" s="9">
        <f>H286*D3/12</f>
        <v>2877.8321654525184</v>
      </c>
    </row>
    <row r="287" spans="6:9" ht="16.5">
      <c r="F287" s="7" t="s">
        <v>12</v>
      </c>
      <c r="G287" s="8">
        <v>0</v>
      </c>
      <c r="H287" s="8">
        <f t="shared" si="17"/>
        <v>375369.4128851111</v>
      </c>
      <c r="I287" s="9">
        <f>H287*D3/12</f>
        <v>2877.8321654525184</v>
      </c>
    </row>
    <row r="288" spans="6:9" ht="16.5">
      <c r="F288" s="7" t="s">
        <v>13</v>
      </c>
      <c r="G288" s="8">
        <v>0</v>
      </c>
      <c r="H288" s="8">
        <f t="shared" si="17"/>
        <v>375369.4128851111</v>
      </c>
      <c r="I288" s="9">
        <f>H288*D3/12</f>
        <v>2877.8321654525184</v>
      </c>
    </row>
    <row r="289" spans="6:9" ht="16.5">
      <c r="F289" s="7" t="s">
        <v>14</v>
      </c>
      <c r="G289" s="8">
        <v>0</v>
      </c>
      <c r="H289" s="8">
        <f t="shared" si="17"/>
        <v>375369.4128851111</v>
      </c>
      <c r="I289" s="9">
        <f>H289*D3/12</f>
        <v>2877.8321654525184</v>
      </c>
    </row>
    <row r="290" spans="6:9" ht="16.5">
      <c r="F290" s="7" t="s">
        <v>15</v>
      </c>
      <c r="G290" s="8">
        <v>0</v>
      </c>
      <c r="H290" s="8">
        <f t="shared" si="17"/>
        <v>375369.4128851111</v>
      </c>
      <c r="I290" s="9">
        <f>H290*D3/12</f>
        <v>2877.8321654525184</v>
      </c>
    </row>
    <row r="291" spans="6:9" ht="16.5">
      <c r="F291" s="7" t="s">
        <v>16</v>
      </c>
      <c r="G291" s="8">
        <v>0</v>
      </c>
      <c r="H291" s="8">
        <f t="shared" si="17"/>
        <v>375369.4128851111</v>
      </c>
      <c r="I291" s="9">
        <f>H291*D3/12</f>
        <v>2877.8321654525184</v>
      </c>
    </row>
    <row r="292" spans="6:9" ht="18">
      <c r="F292" s="10" t="s">
        <v>17</v>
      </c>
      <c r="G292" s="12"/>
      <c r="H292" s="12">
        <f>H291+SUM(I280:I291)</f>
        <v>409903.3988705413</v>
      </c>
      <c r="I292" s="13">
        <f>SUM(I280:I291)</f>
        <v>34533.98598543021</v>
      </c>
    </row>
    <row r="294" spans="6:9" ht="18">
      <c r="F294" s="29" t="s">
        <v>43</v>
      </c>
      <c r="G294" s="30"/>
      <c r="H294" s="30"/>
      <c r="I294" s="31"/>
    </row>
    <row r="295" spans="6:9" ht="18">
      <c r="F295" s="4" t="s">
        <v>1</v>
      </c>
      <c r="G295" s="5" t="s">
        <v>2</v>
      </c>
      <c r="H295" s="5" t="s">
        <v>3</v>
      </c>
      <c r="I295" s="6" t="s">
        <v>4</v>
      </c>
    </row>
    <row r="296" spans="6:9" ht="16.5">
      <c r="F296" s="7" t="s">
        <v>5</v>
      </c>
      <c r="G296" s="8">
        <v>0</v>
      </c>
      <c r="H296" s="8">
        <f>H292</f>
        <v>409903.3988705413</v>
      </c>
      <c r="I296" s="9">
        <f>H296*D3/12</f>
        <v>3142.59272467415</v>
      </c>
    </row>
    <row r="297" spans="6:9" ht="16.5">
      <c r="F297" s="7" t="s">
        <v>6</v>
      </c>
      <c r="G297" s="8">
        <v>0</v>
      </c>
      <c r="H297" s="8">
        <f>G297+H296</f>
        <v>409903.3988705413</v>
      </c>
      <c r="I297" s="9">
        <f>H297*D3/12</f>
        <v>3142.59272467415</v>
      </c>
    </row>
    <row r="298" spans="6:9" ht="16.5">
      <c r="F298" s="7" t="s">
        <v>7</v>
      </c>
      <c r="G298" s="8">
        <v>0</v>
      </c>
      <c r="H298" s="8">
        <f aca="true" t="shared" si="18" ref="H298:H307">G298+H297</f>
        <v>409903.3988705413</v>
      </c>
      <c r="I298" s="9">
        <f>H298*D3/12</f>
        <v>3142.59272467415</v>
      </c>
    </row>
    <row r="299" spans="6:9" ht="16.5">
      <c r="F299" s="7" t="s">
        <v>8</v>
      </c>
      <c r="G299" s="8">
        <v>0</v>
      </c>
      <c r="H299" s="8">
        <f t="shared" si="18"/>
        <v>409903.3988705413</v>
      </c>
      <c r="I299" s="9">
        <f>H299*D3/12</f>
        <v>3142.59272467415</v>
      </c>
    </row>
    <row r="300" spans="6:9" ht="16.5">
      <c r="F300" s="7" t="s">
        <v>9</v>
      </c>
      <c r="G300" s="8">
        <v>0</v>
      </c>
      <c r="H300" s="8">
        <f t="shared" si="18"/>
        <v>409903.3988705413</v>
      </c>
      <c r="I300" s="9">
        <f>H300*D3/12</f>
        <v>3142.59272467415</v>
      </c>
    </row>
    <row r="301" spans="6:9" ht="16.5">
      <c r="F301" s="7" t="s">
        <v>10</v>
      </c>
      <c r="G301" s="8">
        <v>0</v>
      </c>
      <c r="H301" s="8">
        <f t="shared" si="18"/>
        <v>409903.3988705413</v>
      </c>
      <c r="I301" s="9">
        <f>H301*D3/12</f>
        <v>3142.59272467415</v>
      </c>
    </row>
    <row r="302" spans="6:9" ht="16.5">
      <c r="F302" s="7" t="s">
        <v>11</v>
      </c>
      <c r="G302" s="8">
        <v>0</v>
      </c>
      <c r="H302" s="8">
        <f t="shared" si="18"/>
        <v>409903.3988705413</v>
      </c>
      <c r="I302" s="9">
        <f>H302*D3/12</f>
        <v>3142.59272467415</v>
      </c>
    </row>
    <row r="303" spans="6:9" ht="16.5">
      <c r="F303" s="7" t="s">
        <v>12</v>
      </c>
      <c r="G303" s="8">
        <v>0</v>
      </c>
      <c r="H303" s="8">
        <f t="shared" si="18"/>
        <v>409903.3988705413</v>
      </c>
      <c r="I303" s="9">
        <f>H303*D3/12</f>
        <v>3142.59272467415</v>
      </c>
    </row>
    <row r="304" spans="6:9" ht="16.5">
      <c r="F304" s="7" t="s">
        <v>13</v>
      </c>
      <c r="G304" s="8">
        <v>0</v>
      </c>
      <c r="H304" s="8">
        <f t="shared" si="18"/>
        <v>409903.3988705413</v>
      </c>
      <c r="I304" s="9">
        <f>H304*D3/12</f>
        <v>3142.59272467415</v>
      </c>
    </row>
    <row r="305" spans="6:9" ht="16.5">
      <c r="F305" s="7" t="s">
        <v>14</v>
      </c>
      <c r="G305" s="8">
        <v>0</v>
      </c>
      <c r="H305" s="8">
        <f t="shared" si="18"/>
        <v>409903.3988705413</v>
      </c>
      <c r="I305" s="9">
        <f>H305*D3/12</f>
        <v>3142.59272467415</v>
      </c>
    </row>
    <row r="306" spans="6:9" ht="16.5">
      <c r="F306" s="7" t="s">
        <v>15</v>
      </c>
      <c r="G306" s="8">
        <v>0</v>
      </c>
      <c r="H306" s="8">
        <f t="shared" si="18"/>
        <v>409903.3988705413</v>
      </c>
      <c r="I306" s="9">
        <f>H306*D3/12</f>
        <v>3142.59272467415</v>
      </c>
    </row>
    <row r="307" spans="6:9" ht="16.5">
      <c r="F307" s="7" t="s">
        <v>16</v>
      </c>
      <c r="G307" s="8">
        <v>0</v>
      </c>
      <c r="H307" s="8">
        <f t="shared" si="18"/>
        <v>409903.3988705413</v>
      </c>
      <c r="I307" s="9">
        <f>H307*D3/12</f>
        <v>3142.59272467415</v>
      </c>
    </row>
    <row r="308" spans="6:9" ht="18">
      <c r="F308" s="10" t="s">
        <v>17</v>
      </c>
      <c r="G308" s="12"/>
      <c r="H308" s="12">
        <f>H307+SUM(I296:I307)</f>
        <v>447614.5115666311</v>
      </c>
      <c r="I308" s="13">
        <f>SUM(I296:I307)</f>
        <v>37711.11269608979</v>
      </c>
    </row>
    <row r="310" spans="6:9" ht="18">
      <c r="F310" s="29" t="s">
        <v>44</v>
      </c>
      <c r="G310" s="30"/>
      <c r="H310" s="30"/>
      <c r="I310" s="31"/>
    </row>
    <row r="311" spans="6:9" ht="18">
      <c r="F311" s="4" t="s">
        <v>1</v>
      </c>
      <c r="G311" s="5" t="s">
        <v>2</v>
      </c>
      <c r="H311" s="5" t="s">
        <v>3</v>
      </c>
      <c r="I311" s="6" t="s">
        <v>4</v>
      </c>
    </row>
    <row r="312" spans="6:9" ht="16.5">
      <c r="F312" s="7" t="s">
        <v>5</v>
      </c>
      <c r="G312" s="8">
        <v>0</v>
      </c>
      <c r="H312" s="8">
        <f>H308</f>
        <v>447614.5115666311</v>
      </c>
      <c r="I312" s="9">
        <f>H312*D3/12</f>
        <v>3431.7112553441716</v>
      </c>
    </row>
    <row r="313" spans="6:9" ht="16.5">
      <c r="F313" s="7" t="s">
        <v>6</v>
      </c>
      <c r="G313" s="8">
        <v>0</v>
      </c>
      <c r="H313" s="8">
        <f>G313+H312</f>
        <v>447614.5115666311</v>
      </c>
      <c r="I313" s="9">
        <f>H313*D3/12</f>
        <v>3431.7112553441716</v>
      </c>
    </row>
    <row r="314" spans="6:9" ht="16.5">
      <c r="F314" s="7" t="s">
        <v>7</v>
      </c>
      <c r="G314" s="8">
        <v>0</v>
      </c>
      <c r="H314" s="8">
        <f aca="true" t="shared" si="19" ref="H314:H323">G314+H313</f>
        <v>447614.5115666311</v>
      </c>
      <c r="I314" s="9">
        <f>H314*D3/12</f>
        <v>3431.7112553441716</v>
      </c>
    </row>
    <row r="315" spans="6:9" ht="16.5">
      <c r="F315" s="7" t="s">
        <v>8</v>
      </c>
      <c r="G315" s="8">
        <v>0</v>
      </c>
      <c r="H315" s="8">
        <f t="shared" si="19"/>
        <v>447614.5115666311</v>
      </c>
      <c r="I315" s="9">
        <f>H315*D3/12</f>
        <v>3431.7112553441716</v>
      </c>
    </row>
    <row r="316" spans="6:9" ht="16.5">
      <c r="F316" s="7" t="s">
        <v>9</v>
      </c>
      <c r="G316" s="8">
        <v>0</v>
      </c>
      <c r="H316" s="8">
        <f t="shared" si="19"/>
        <v>447614.5115666311</v>
      </c>
      <c r="I316" s="9">
        <f>H316*D3/12</f>
        <v>3431.7112553441716</v>
      </c>
    </row>
    <row r="317" spans="6:9" ht="16.5">
      <c r="F317" s="7" t="s">
        <v>10</v>
      </c>
      <c r="G317" s="8">
        <v>0</v>
      </c>
      <c r="H317" s="8">
        <f t="shared" si="19"/>
        <v>447614.5115666311</v>
      </c>
      <c r="I317" s="9">
        <f>H317*D3/12</f>
        <v>3431.7112553441716</v>
      </c>
    </row>
    <row r="318" spans="6:9" ht="16.5">
      <c r="F318" s="7" t="s">
        <v>11</v>
      </c>
      <c r="G318" s="8">
        <v>0</v>
      </c>
      <c r="H318" s="8">
        <f t="shared" si="19"/>
        <v>447614.5115666311</v>
      </c>
      <c r="I318" s="9">
        <f>H318*D3/12</f>
        <v>3431.7112553441716</v>
      </c>
    </row>
    <row r="319" spans="6:9" ht="16.5">
      <c r="F319" s="7" t="s">
        <v>12</v>
      </c>
      <c r="G319" s="8">
        <v>0</v>
      </c>
      <c r="H319" s="8">
        <f t="shared" si="19"/>
        <v>447614.5115666311</v>
      </c>
      <c r="I319" s="9">
        <f>H319*D3/12</f>
        <v>3431.7112553441716</v>
      </c>
    </row>
    <row r="320" spans="6:9" ht="16.5">
      <c r="F320" s="7" t="s">
        <v>13</v>
      </c>
      <c r="G320" s="8">
        <v>0</v>
      </c>
      <c r="H320" s="8">
        <f t="shared" si="19"/>
        <v>447614.5115666311</v>
      </c>
      <c r="I320" s="9">
        <f>H320*D3/12</f>
        <v>3431.7112553441716</v>
      </c>
    </row>
    <row r="321" spans="6:9" ht="16.5">
      <c r="F321" s="7" t="s">
        <v>14</v>
      </c>
      <c r="G321" s="8">
        <v>0</v>
      </c>
      <c r="H321" s="8">
        <f t="shared" si="19"/>
        <v>447614.5115666311</v>
      </c>
      <c r="I321" s="9">
        <f>H321*D3/12</f>
        <v>3431.7112553441716</v>
      </c>
    </row>
    <row r="322" spans="6:9" ht="16.5">
      <c r="F322" s="7" t="s">
        <v>15</v>
      </c>
      <c r="G322" s="8">
        <v>0</v>
      </c>
      <c r="H322" s="8">
        <f t="shared" si="19"/>
        <v>447614.5115666311</v>
      </c>
      <c r="I322" s="9">
        <f>H322*D3/12</f>
        <v>3431.7112553441716</v>
      </c>
    </row>
    <row r="323" spans="6:9" ht="16.5">
      <c r="F323" s="7" t="s">
        <v>16</v>
      </c>
      <c r="G323" s="8">
        <v>0</v>
      </c>
      <c r="H323" s="8">
        <f t="shared" si="19"/>
        <v>447614.5115666311</v>
      </c>
      <c r="I323" s="9">
        <f>H323*D3/12</f>
        <v>3431.7112553441716</v>
      </c>
    </row>
    <row r="324" spans="6:9" ht="18">
      <c r="F324" s="10" t="s">
        <v>17</v>
      </c>
      <c r="G324" s="12"/>
      <c r="H324" s="12">
        <f>H323+SUM(I312:I323)</f>
        <v>488795.0466307611</v>
      </c>
      <c r="I324" s="13">
        <f>SUM(I312:I323)</f>
        <v>41180.53506413006</v>
      </c>
    </row>
    <row r="326" spans="6:9" ht="18">
      <c r="F326" s="29" t="s">
        <v>45</v>
      </c>
      <c r="G326" s="30"/>
      <c r="H326" s="30"/>
      <c r="I326" s="31"/>
    </row>
    <row r="327" spans="6:9" ht="18">
      <c r="F327" s="4" t="s">
        <v>1</v>
      </c>
      <c r="G327" s="5" t="s">
        <v>2</v>
      </c>
      <c r="H327" s="5" t="s">
        <v>3</v>
      </c>
      <c r="I327" s="6" t="s">
        <v>4</v>
      </c>
    </row>
    <row r="328" spans="6:9" ht="16.5">
      <c r="F328" s="7" t="s">
        <v>5</v>
      </c>
      <c r="G328" s="8">
        <v>0</v>
      </c>
      <c r="H328" s="8">
        <f>H324</f>
        <v>488795.0466307611</v>
      </c>
      <c r="I328" s="9">
        <f>H328*D3/12</f>
        <v>3747.4286908358354</v>
      </c>
    </row>
    <row r="329" spans="6:9" ht="16.5">
      <c r="F329" s="7" t="s">
        <v>6</v>
      </c>
      <c r="G329" s="8">
        <v>0</v>
      </c>
      <c r="H329" s="8">
        <f>G329+H328</f>
        <v>488795.0466307611</v>
      </c>
      <c r="I329" s="9">
        <f>H329*D3/12</f>
        <v>3747.4286908358354</v>
      </c>
    </row>
    <row r="330" spans="6:9" ht="16.5">
      <c r="F330" s="7" t="s">
        <v>7</v>
      </c>
      <c r="G330" s="8">
        <v>0</v>
      </c>
      <c r="H330" s="8">
        <f aca="true" t="shared" si="20" ref="H330:H339">G330+H329</f>
        <v>488795.0466307611</v>
      </c>
      <c r="I330" s="9">
        <f>H330*D3/12</f>
        <v>3747.4286908358354</v>
      </c>
    </row>
    <row r="331" spans="6:9" ht="16.5">
      <c r="F331" s="7" t="s">
        <v>8</v>
      </c>
      <c r="G331" s="8">
        <v>0</v>
      </c>
      <c r="H331" s="8">
        <f t="shared" si="20"/>
        <v>488795.0466307611</v>
      </c>
      <c r="I331" s="9">
        <f>H331*D3/12</f>
        <v>3747.4286908358354</v>
      </c>
    </row>
    <row r="332" spans="6:9" ht="16.5">
      <c r="F332" s="7" t="s">
        <v>9</v>
      </c>
      <c r="G332" s="8">
        <v>0</v>
      </c>
      <c r="H332" s="8">
        <f t="shared" si="20"/>
        <v>488795.0466307611</v>
      </c>
      <c r="I332" s="9">
        <f>H332*D3/12</f>
        <v>3747.4286908358354</v>
      </c>
    </row>
    <row r="333" spans="6:9" ht="16.5">
      <c r="F333" s="7" t="s">
        <v>10</v>
      </c>
      <c r="G333" s="8">
        <v>0</v>
      </c>
      <c r="H333" s="8">
        <f t="shared" si="20"/>
        <v>488795.0466307611</v>
      </c>
      <c r="I333" s="9">
        <f>H333*D3/12</f>
        <v>3747.4286908358354</v>
      </c>
    </row>
    <row r="334" spans="6:9" ht="16.5">
      <c r="F334" s="7" t="s">
        <v>11</v>
      </c>
      <c r="G334" s="8">
        <v>0</v>
      </c>
      <c r="H334" s="8">
        <f t="shared" si="20"/>
        <v>488795.0466307611</v>
      </c>
      <c r="I334" s="9">
        <f>H334*D3/12</f>
        <v>3747.4286908358354</v>
      </c>
    </row>
    <row r="335" spans="6:9" ht="16.5">
      <c r="F335" s="7" t="s">
        <v>12</v>
      </c>
      <c r="G335" s="8">
        <v>0</v>
      </c>
      <c r="H335" s="8">
        <f t="shared" si="20"/>
        <v>488795.0466307611</v>
      </c>
      <c r="I335" s="9">
        <f>H335*D3/12</f>
        <v>3747.4286908358354</v>
      </c>
    </row>
    <row r="336" spans="6:9" ht="16.5">
      <c r="F336" s="7" t="s">
        <v>13</v>
      </c>
      <c r="G336" s="8">
        <v>0</v>
      </c>
      <c r="H336" s="8">
        <f t="shared" si="20"/>
        <v>488795.0466307611</v>
      </c>
      <c r="I336" s="9">
        <f>H336*D3/12</f>
        <v>3747.4286908358354</v>
      </c>
    </row>
    <row r="337" spans="6:9" ht="16.5">
      <c r="F337" s="7" t="s">
        <v>14</v>
      </c>
      <c r="G337" s="8">
        <v>0</v>
      </c>
      <c r="H337" s="8">
        <f t="shared" si="20"/>
        <v>488795.0466307611</v>
      </c>
      <c r="I337" s="9">
        <f>H337*D3/12</f>
        <v>3747.4286908358354</v>
      </c>
    </row>
    <row r="338" spans="6:9" ht="16.5">
      <c r="F338" s="7" t="s">
        <v>15</v>
      </c>
      <c r="G338" s="8">
        <v>0</v>
      </c>
      <c r="H338" s="8">
        <f t="shared" si="20"/>
        <v>488795.0466307611</v>
      </c>
      <c r="I338" s="9">
        <f>H338*D3/12</f>
        <v>3747.4286908358354</v>
      </c>
    </row>
    <row r="339" spans="6:9" ht="16.5">
      <c r="F339" s="7" t="s">
        <v>16</v>
      </c>
      <c r="G339" s="8">
        <v>0</v>
      </c>
      <c r="H339" s="8">
        <f t="shared" si="20"/>
        <v>488795.0466307611</v>
      </c>
      <c r="I339" s="9">
        <f>H339*D3/12</f>
        <v>3747.4286908358354</v>
      </c>
    </row>
    <row r="340" spans="6:9" ht="18">
      <c r="F340" s="10" t="s">
        <v>17</v>
      </c>
      <c r="G340" s="12"/>
      <c r="H340" s="12">
        <f>H339+SUM(I328:I339)</f>
        <v>533764.1909207911</v>
      </c>
      <c r="I340" s="13">
        <f>SUM(I328:I339)</f>
        <v>44969.14429003001</v>
      </c>
    </row>
  </sheetData>
  <sheetProtection password="DDA7" sheet="1" objects="1" scenarios="1"/>
  <protectedRanges>
    <protectedRange sqref="D3:D4" name="Range1"/>
  </protectedRanges>
  <mergeCells count="24">
    <mergeCell ref="F326:I326"/>
    <mergeCell ref="F150:I150"/>
    <mergeCell ref="F166:I166"/>
    <mergeCell ref="F182:I182"/>
    <mergeCell ref="F198:I198"/>
    <mergeCell ref="F214:I214"/>
    <mergeCell ref="F230:I230"/>
    <mergeCell ref="F246:I246"/>
    <mergeCell ref="F262:I262"/>
    <mergeCell ref="F278:I278"/>
    <mergeCell ref="F294:I294"/>
    <mergeCell ref="F310:I310"/>
    <mergeCell ref="F134:I134"/>
    <mergeCell ref="B2:D2"/>
    <mergeCell ref="K2:L2"/>
    <mergeCell ref="F3:I3"/>
    <mergeCell ref="F6:I6"/>
    <mergeCell ref="F22:I22"/>
    <mergeCell ref="F38:I38"/>
    <mergeCell ref="F54:I54"/>
    <mergeCell ref="F70:I70"/>
    <mergeCell ref="F86:I86"/>
    <mergeCell ref="F102:I102"/>
    <mergeCell ref="F118:I118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Shitanshu C Kapadia</dc:creator>
  <cp:keywords/>
  <dc:description/>
  <cp:lastModifiedBy>RAJ MANGALAM</cp:lastModifiedBy>
  <dcterms:created xsi:type="dcterms:W3CDTF">2015-01-29T05:28:23Z</dcterms:created>
  <dcterms:modified xsi:type="dcterms:W3CDTF">2016-02-01T00:04:50Z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